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455" yWindow="585" windowWidth="14520" windowHeight="12840"/>
  </bookViews>
  <sheets>
    <sheet name="Титул " sheetId="11" r:id="rId1"/>
    <sheet name="График" sheetId="13" r:id="rId2"/>
    <sheet name="План" sheetId="4" r:id="rId3"/>
    <sheet name="Свод" sheetId="10" r:id="rId4"/>
    <sheet name="Лист1" sheetId="12" r:id="rId5"/>
  </sheets>
  <definedNames>
    <definedName name="_xlnm._FilterDatabase" localSheetId="2" hidden="1">План!$A$12:$CG$69</definedName>
  </definedNames>
  <calcPr calcId="145621"/>
</workbook>
</file>

<file path=xl/calcChain.xml><?xml version="1.0" encoding="utf-8"?>
<calcChain xmlns="http://schemas.openxmlformats.org/spreadsheetml/2006/main">
  <c r="P10" i="10" l="1"/>
  <c r="AQ152" i="4"/>
  <c r="AK152" i="4"/>
  <c r="AY152" i="4" l="1"/>
  <c r="V3" i="4" l="1"/>
  <c r="J90" i="4" l="1"/>
  <c r="K90" i="4"/>
  <c r="L90" i="4"/>
  <c r="M90" i="4"/>
  <c r="N90" i="4"/>
  <c r="O90" i="4"/>
  <c r="S69" i="4"/>
  <c r="Z69" i="4"/>
  <c r="AG69" i="4"/>
  <c r="AN69" i="4"/>
  <c r="AZ69" i="4"/>
  <c r="BT69" i="4"/>
  <c r="AS71" i="4"/>
  <c r="AS69" i="4" s="1"/>
  <c r="AT71" i="4"/>
  <c r="AT69" i="4" s="1"/>
  <c r="AU71" i="4"/>
  <c r="AU69" i="4" s="1"/>
  <c r="AV71" i="4"/>
  <c r="AV69" i="4" s="1"/>
  <c r="AW71" i="4"/>
  <c r="AW69" i="4" s="1"/>
  <c r="AY71" i="4"/>
  <c r="AY69" i="4" s="1"/>
  <c r="AZ71" i="4"/>
  <c r="BA71" i="4"/>
  <c r="BA69" i="4" s="1"/>
  <c r="BB71" i="4"/>
  <c r="BB69" i="4" s="1"/>
  <c r="BC71" i="4"/>
  <c r="BC69" i="4" s="1"/>
  <c r="BD71" i="4"/>
  <c r="BD69" i="4" s="1"/>
  <c r="BF71" i="4"/>
  <c r="BF69" i="4" s="1"/>
  <c r="BG71" i="4"/>
  <c r="BG69" i="4" s="1"/>
  <c r="BH71" i="4"/>
  <c r="BH69" i="4" s="1"/>
  <c r="BI71" i="4"/>
  <c r="BI69" i="4" s="1"/>
  <c r="BJ71" i="4"/>
  <c r="BJ69" i="4" s="1"/>
  <c r="BK71" i="4"/>
  <c r="BM71" i="4"/>
  <c r="BM69" i="4" s="1"/>
  <c r="BN71" i="4"/>
  <c r="BN69" i="4" s="1"/>
  <c r="BO71" i="4"/>
  <c r="BO69" i="4" s="1"/>
  <c r="BP71" i="4"/>
  <c r="BP69" i="4" s="1"/>
  <c r="BQ71" i="4"/>
  <c r="BQ69" i="4" s="1"/>
  <c r="BR71" i="4"/>
  <c r="BT71" i="4"/>
  <c r="BU71" i="4"/>
  <c r="BU69" i="4" s="1"/>
  <c r="BV71" i="4"/>
  <c r="BV69" i="4" s="1"/>
  <c r="BW71" i="4"/>
  <c r="BW69" i="4" s="1"/>
  <c r="BX71" i="4"/>
  <c r="BX69" i="4" s="1"/>
  <c r="BY71" i="4"/>
  <c r="BY69" i="4" s="1"/>
  <c r="CA71" i="4"/>
  <c r="CA69" i="4" s="1"/>
  <c r="CB71" i="4"/>
  <c r="CB69" i="4" s="1"/>
  <c r="CC71" i="4"/>
  <c r="CC69" i="4" s="1"/>
  <c r="CD71" i="4"/>
  <c r="CD69" i="4" s="1"/>
  <c r="CE71" i="4"/>
  <c r="CE69" i="4" s="1"/>
  <c r="CF71" i="4"/>
  <c r="CF69" i="4" s="1"/>
  <c r="BP101" i="4"/>
  <c r="BP96" i="4"/>
  <c r="BI96" i="4"/>
  <c r="BI101" i="4"/>
  <c r="BJ101" i="4"/>
  <c r="BM158" i="4"/>
  <c r="CA159" i="4"/>
  <c r="BZ62" i="4"/>
  <c r="BS56" i="4"/>
  <c r="BL56" i="4" l="1"/>
  <c r="Z12" i="4" l="1"/>
  <c r="Z10" i="4" s="1"/>
  <c r="AA12" i="4"/>
  <c r="AB12" i="4"/>
  <c r="AD12" i="4"/>
  <c r="AE12" i="4"/>
  <c r="AF12" i="4"/>
  <c r="AG12" i="4"/>
  <c r="AG10" i="4" s="1"/>
  <c r="AH12" i="4"/>
  <c r="AI12" i="4"/>
  <c r="AK12" i="4"/>
  <c r="AL12" i="4"/>
  <c r="AM12" i="4"/>
  <c r="AN12" i="4"/>
  <c r="AN10" i="4" s="1"/>
  <c r="AO12" i="4"/>
  <c r="AP12" i="4"/>
  <c r="AR12" i="4"/>
  <c r="AS12" i="4"/>
  <c r="AT12" i="4"/>
  <c r="AU12" i="4"/>
  <c r="AU10" i="4" s="1"/>
  <c r="AV12" i="4"/>
  <c r="AW12" i="4"/>
  <c r="AY12" i="4"/>
  <c r="AZ12" i="4"/>
  <c r="BA12" i="4"/>
  <c r="BB12" i="4"/>
  <c r="BB10" i="4" s="1"/>
  <c r="BC12" i="4"/>
  <c r="BD12" i="4"/>
  <c r="BF12" i="4"/>
  <c r="BG12" i="4"/>
  <c r="BH12" i="4"/>
  <c r="BI12" i="4"/>
  <c r="BI10" i="4" s="1"/>
  <c r="BJ12" i="4"/>
  <c r="BK12" i="4"/>
  <c r="BM12" i="4"/>
  <c r="BN12" i="4"/>
  <c r="BO12" i="4"/>
  <c r="BP12" i="4"/>
  <c r="BP10" i="4" s="1"/>
  <c r="BQ12" i="4"/>
  <c r="BR12" i="4"/>
  <c r="BT12" i="4"/>
  <c r="BU12" i="4"/>
  <c r="BV12" i="4"/>
  <c r="BW12" i="4"/>
  <c r="BW10" i="4" s="1"/>
  <c r="BX12" i="4"/>
  <c r="BY12" i="4"/>
  <c r="CA12" i="4"/>
  <c r="CB12" i="4"/>
  <c r="CC12" i="4"/>
  <c r="CD12" i="4"/>
  <c r="CD10" i="4" s="1"/>
  <c r="CE12" i="4"/>
  <c r="CF12" i="4"/>
  <c r="S12" i="4"/>
  <c r="S10" i="4" s="1"/>
  <c r="AX45" i="4" l="1"/>
  <c r="BL58" i="4"/>
  <c r="BS53" i="4"/>
  <c r="BL53" i="4"/>
  <c r="BS40" i="4" l="1"/>
  <c r="BL40" i="4"/>
  <c r="AX40" i="4" l="1"/>
  <c r="BL32" i="4"/>
  <c r="CG57" i="4"/>
  <c r="BZ57" i="4"/>
  <c r="CG59" i="4"/>
  <c r="BZ59" i="4"/>
  <c r="M100" i="4" l="1"/>
  <c r="M101" i="4" s="1"/>
  <c r="M95" i="4"/>
  <c r="M96" i="4" s="1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72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13" i="4"/>
  <c r="M71" i="4" l="1"/>
  <c r="M69" i="4" s="1"/>
  <c r="M12" i="4"/>
  <c r="BS78" i="4"/>
  <c r="BL78" i="4"/>
  <c r="M10" i="4" l="1"/>
  <c r="V23" i="4"/>
  <c r="AC23" i="4"/>
  <c r="V27" i="4" l="1"/>
  <c r="O27" i="4"/>
  <c r="N27" i="4"/>
  <c r="L27" i="4"/>
  <c r="K27" i="4"/>
  <c r="J27" i="4"/>
  <c r="CG25" i="4"/>
  <c r="BZ25" i="4"/>
  <c r="BS25" i="4"/>
  <c r="BL25" i="4"/>
  <c r="BE25" i="4"/>
  <c r="AX25" i="4"/>
  <c r="AQ25" i="4"/>
  <c r="AJ25" i="4"/>
  <c r="AC25" i="4"/>
  <c r="V25" i="4"/>
  <c r="O25" i="4"/>
  <c r="N25" i="4"/>
  <c r="L25" i="4"/>
  <c r="K25" i="4"/>
  <c r="J25" i="4"/>
  <c r="CG22" i="4"/>
  <c r="BZ22" i="4"/>
  <c r="BS22" i="4"/>
  <c r="BL22" i="4"/>
  <c r="BE22" i="4"/>
  <c r="AX22" i="4"/>
  <c r="AQ22" i="4"/>
  <c r="AJ22" i="4"/>
  <c r="AC22" i="4"/>
  <c r="V22" i="4"/>
  <c r="O22" i="4"/>
  <c r="N22" i="4"/>
  <c r="L22" i="4"/>
  <c r="K22" i="4"/>
  <c r="J22" i="4"/>
  <c r="CG21" i="4"/>
  <c r="BZ21" i="4"/>
  <c r="BS21" i="4"/>
  <c r="BL21" i="4"/>
  <c r="BE21" i="4"/>
  <c r="AX21" i="4"/>
  <c r="AQ21" i="4"/>
  <c r="AJ21" i="4"/>
  <c r="AC21" i="4"/>
  <c r="V21" i="4"/>
  <c r="O21" i="4"/>
  <c r="N21" i="4"/>
  <c r="L21" i="4"/>
  <c r="K21" i="4"/>
  <c r="J21" i="4"/>
  <c r="CG20" i="4"/>
  <c r="BZ20" i="4"/>
  <c r="BS20" i="4"/>
  <c r="BL20" i="4"/>
  <c r="BE20" i="4"/>
  <c r="AX20" i="4"/>
  <c r="AQ20" i="4"/>
  <c r="AJ20" i="4"/>
  <c r="AC20" i="4"/>
  <c r="V20" i="4"/>
  <c r="O20" i="4"/>
  <c r="N20" i="4"/>
  <c r="L20" i="4"/>
  <c r="K20" i="4"/>
  <c r="J20" i="4"/>
  <c r="CG19" i="4"/>
  <c r="BZ19" i="4"/>
  <c r="BS19" i="4"/>
  <c r="BL19" i="4"/>
  <c r="BE19" i="4"/>
  <c r="AX19" i="4"/>
  <c r="AQ19" i="4"/>
  <c r="AJ19" i="4"/>
  <c r="AC19" i="4"/>
  <c r="V19" i="4"/>
  <c r="O19" i="4"/>
  <c r="N19" i="4"/>
  <c r="L19" i="4"/>
  <c r="K19" i="4"/>
  <c r="J19" i="4"/>
  <c r="CG18" i="4"/>
  <c r="BZ18" i="4"/>
  <c r="BS18" i="4"/>
  <c r="BL18" i="4"/>
  <c r="BE18" i="4"/>
  <c r="AX18" i="4"/>
  <c r="AQ18" i="4"/>
  <c r="AJ18" i="4"/>
  <c r="AC18" i="4"/>
  <c r="V18" i="4"/>
  <c r="O18" i="4"/>
  <c r="N18" i="4"/>
  <c r="L18" i="4"/>
  <c r="K18" i="4"/>
  <c r="J18" i="4"/>
  <c r="CG17" i="4"/>
  <c r="BZ17" i="4"/>
  <c r="BS17" i="4"/>
  <c r="BL17" i="4"/>
  <c r="BE17" i="4"/>
  <c r="AX17" i="4"/>
  <c r="AQ17" i="4"/>
  <c r="AJ17" i="4"/>
  <c r="AC17" i="4"/>
  <c r="V17" i="4"/>
  <c r="O17" i="4"/>
  <c r="N17" i="4"/>
  <c r="L17" i="4"/>
  <c r="K17" i="4"/>
  <c r="J17" i="4"/>
  <c r="CG16" i="4"/>
  <c r="BZ16" i="4"/>
  <c r="BS16" i="4"/>
  <c r="BL16" i="4"/>
  <c r="BE16" i="4"/>
  <c r="AX16" i="4"/>
  <c r="AQ16" i="4"/>
  <c r="AJ16" i="4"/>
  <c r="AC16" i="4"/>
  <c r="G16" i="4" s="1"/>
  <c r="V16" i="4"/>
  <c r="O16" i="4"/>
  <c r="N16" i="4"/>
  <c r="L16" i="4"/>
  <c r="K16" i="4"/>
  <c r="J16" i="4"/>
  <c r="CG15" i="4"/>
  <c r="BZ15" i="4"/>
  <c r="BS15" i="4"/>
  <c r="BL15" i="4"/>
  <c r="BE15" i="4"/>
  <c r="AX15" i="4"/>
  <c r="AQ15" i="4"/>
  <c r="AJ15" i="4"/>
  <c r="AC15" i="4"/>
  <c r="V15" i="4"/>
  <c r="O15" i="4"/>
  <c r="N15" i="4"/>
  <c r="L15" i="4"/>
  <c r="K15" i="4"/>
  <c r="J15" i="4"/>
  <c r="CG14" i="4"/>
  <c r="BZ14" i="4"/>
  <c r="BS14" i="4"/>
  <c r="BL14" i="4"/>
  <c r="BE14" i="4"/>
  <c r="AX14" i="4"/>
  <c r="AQ14" i="4"/>
  <c r="AJ14" i="4"/>
  <c r="AC14" i="4"/>
  <c r="V14" i="4"/>
  <c r="O14" i="4"/>
  <c r="N14" i="4"/>
  <c r="L14" i="4"/>
  <c r="K14" i="4"/>
  <c r="J14" i="4"/>
  <c r="I14" i="4" s="1"/>
  <c r="CG13" i="4"/>
  <c r="BZ13" i="4"/>
  <c r="BS13" i="4"/>
  <c r="BL13" i="4"/>
  <c r="BE13" i="4"/>
  <c r="AX13" i="4"/>
  <c r="AQ13" i="4"/>
  <c r="AJ13" i="4"/>
  <c r="AC13" i="4"/>
  <c r="V13" i="4"/>
  <c r="O13" i="4"/>
  <c r="N13" i="4"/>
  <c r="L13" i="4"/>
  <c r="K13" i="4"/>
  <c r="J13" i="4"/>
  <c r="CG46" i="4"/>
  <c r="BZ46" i="4"/>
  <c r="BS46" i="4"/>
  <c r="BL46" i="4"/>
  <c r="BE46" i="4"/>
  <c r="AX46" i="4"/>
  <c r="AQ46" i="4"/>
  <c r="AJ46" i="4"/>
  <c r="AC46" i="4"/>
  <c r="V46" i="4"/>
  <c r="O46" i="4"/>
  <c r="N46" i="4"/>
  <c r="L46" i="4"/>
  <c r="K46" i="4"/>
  <c r="J46" i="4"/>
  <c r="CG45" i="4"/>
  <c r="BZ45" i="4"/>
  <c r="BS45" i="4"/>
  <c r="BL45" i="4"/>
  <c r="BE45" i="4"/>
  <c r="AQ45" i="4"/>
  <c r="AJ45" i="4"/>
  <c r="AC45" i="4"/>
  <c r="V45" i="4"/>
  <c r="O45" i="4"/>
  <c r="N45" i="4"/>
  <c r="L45" i="4"/>
  <c r="K45" i="4"/>
  <c r="J45" i="4"/>
  <c r="CG44" i="4"/>
  <c r="BZ44" i="4"/>
  <c r="BS44" i="4"/>
  <c r="BL44" i="4"/>
  <c r="BE44" i="4"/>
  <c r="AX44" i="4"/>
  <c r="AQ44" i="4"/>
  <c r="AJ44" i="4"/>
  <c r="AC44" i="4"/>
  <c r="V44" i="4"/>
  <c r="O44" i="4"/>
  <c r="N44" i="4"/>
  <c r="L44" i="4"/>
  <c r="K44" i="4"/>
  <c r="J44" i="4"/>
  <c r="CG43" i="4"/>
  <c r="BZ43" i="4"/>
  <c r="BS43" i="4"/>
  <c r="BL43" i="4"/>
  <c r="BE43" i="4"/>
  <c r="AX43" i="4"/>
  <c r="AQ43" i="4"/>
  <c r="AJ43" i="4"/>
  <c r="AC43" i="4"/>
  <c r="V43" i="4"/>
  <c r="O43" i="4"/>
  <c r="N43" i="4"/>
  <c r="L43" i="4"/>
  <c r="K43" i="4"/>
  <c r="J43" i="4"/>
  <c r="CG42" i="4"/>
  <c r="BZ42" i="4"/>
  <c r="BS42" i="4"/>
  <c r="BL42" i="4"/>
  <c r="BE42" i="4"/>
  <c r="AX42" i="4"/>
  <c r="AQ42" i="4"/>
  <c r="AJ42" i="4"/>
  <c r="AC42" i="4"/>
  <c r="V42" i="4"/>
  <c r="O42" i="4"/>
  <c r="N42" i="4"/>
  <c r="L42" i="4"/>
  <c r="K42" i="4"/>
  <c r="J42" i="4"/>
  <c r="CG41" i="4"/>
  <c r="BZ41" i="4"/>
  <c r="BS41" i="4"/>
  <c r="BL41" i="4"/>
  <c r="BE41" i="4"/>
  <c r="AX41" i="4"/>
  <c r="AQ41" i="4"/>
  <c r="AJ41" i="4"/>
  <c r="AC41" i="4"/>
  <c r="V41" i="4"/>
  <c r="O41" i="4"/>
  <c r="N41" i="4"/>
  <c r="L41" i="4"/>
  <c r="K41" i="4"/>
  <c r="J41" i="4"/>
  <c r="CG40" i="4"/>
  <c r="BZ40" i="4"/>
  <c r="BE40" i="4"/>
  <c r="AQ40" i="4"/>
  <c r="AJ40" i="4"/>
  <c r="AC40" i="4"/>
  <c r="V40" i="4"/>
  <c r="O40" i="4"/>
  <c r="N40" i="4"/>
  <c r="L40" i="4"/>
  <c r="K40" i="4"/>
  <c r="J40" i="4"/>
  <c r="CG39" i="4"/>
  <c r="BZ39" i="4"/>
  <c r="BS39" i="4"/>
  <c r="BL39" i="4"/>
  <c r="BE39" i="4"/>
  <c r="AX39" i="4"/>
  <c r="AQ39" i="4"/>
  <c r="AJ39" i="4"/>
  <c r="AC39" i="4"/>
  <c r="V39" i="4"/>
  <c r="O39" i="4"/>
  <c r="N39" i="4"/>
  <c r="L39" i="4"/>
  <c r="K39" i="4"/>
  <c r="J39" i="4"/>
  <c r="CG38" i="4"/>
  <c r="BZ38" i="4"/>
  <c r="BS38" i="4"/>
  <c r="BL38" i="4"/>
  <c r="BE38" i="4"/>
  <c r="AX38" i="4"/>
  <c r="AQ38" i="4"/>
  <c r="AJ38" i="4"/>
  <c r="AC38" i="4"/>
  <c r="V38" i="4"/>
  <c r="O38" i="4"/>
  <c r="N38" i="4"/>
  <c r="L38" i="4"/>
  <c r="K38" i="4"/>
  <c r="J38" i="4"/>
  <c r="CG37" i="4"/>
  <c r="BZ37" i="4"/>
  <c r="BS37" i="4"/>
  <c r="BL37" i="4"/>
  <c r="BE37" i="4"/>
  <c r="AX37" i="4"/>
  <c r="AQ37" i="4"/>
  <c r="AJ37" i="4"/>
  <c r="AC37" i="4"/>
  <c r="V37" i="4"/>
  <c r="O37" i="4"/>
  <c r="N37" i="4"/>
  <c r="L37" i="4"/>
  <c r="K37" i="4"/>
  <c r="J37" i="4"/>
  <c r="CG36" i="4"/>
  <c r="BZ36" i="4"/>
  <c r="BS36" i="4"/>
  <c r="BL36" i="4"/>
  <c r="BE36" i="4"/>
  <c r="AX36" i="4"/>
  <c r="AQ36" i="4"/>
  <c r="AJ36" i="4"/>
  <c r="AC36" i="4"/>
  <c r="V36" i="4"/>
  <c r="O36" i="4"/>
  <c r="N36" i="4"/>
  <c r="L36" i="4"/>
  <c r="K36" i="4"/>
  <c r="J36" i="4"/>
  <c r="CG35" i="4"/>
  <c r="BZ35" i="4"/>
  <c r="BS35" i="4"/>
  <c r="BL35" i="4"/>
  <c r="BE35" i="4"/>
  <c r="AX35" i="4"/>
  <c r="AQ35" i="4"/>
  <c r="AJ35" i="4"/>
  <c r="AC35" i="4"/>
  <c r="V35" i="4"/>
  <c r="O35" i="4"/>
  <c r="N35" i="4"/>
  <c r="L35" i="4"/>
  <c r="K35" i="4"/>
  <c r="J35" i="4"/>
  <c r="CG34" i="4"/>
  <c r="BZ34" i="4"/>
  <c r="BS34" i="4"/>
  <c r="BL34" i="4"/>
  <c r="BE34" i="4"/>
  <c r="AX34" i="4"/>
  <c r="AQ34" i="4"/>
  <c r="AJ34" i="4"/>
  <c r="AC34" i="4"/>
  <c r="V34" i="4"/>
  <c r="O34" i="4"/>
  <c r="N34" i="4"/>
  <c r="L34" i="4"/>
  <c r="K34" i="4"/>
  <c r="J34" i="4"/>
  <c r="CG33" i="4"/>
  <c r="BZ33" i="4"/>
  <c r="BS33" i="4"/>
  <c r="BL33" i="4"/>
  <c r="BE33" i="4"/>
  <c r="AX33" i="4"/>
  <c r="AQ33" i="4"/>
  <c r="AJ33" i="4"/>
  <c r="AC33" i="4"/>
  <c r="V33" i="4"/>
  <c r="O33" i="4"/>
  <c r="N33" i="4"/>
  <c r="L33" i="4"/>
  <c r="K33" i="4"/>
  <c r="J33" i="4"/>
  <c r="D106" i="4"/>
  <c r="E106" i="4"/>
  <c r="F106" i="4"/>
  <c r="C106" i="4"/>
  <c r="D101" i="4"/>
  <c r="E101" i="4"/>
  <c r="F101" i="4"/>
  <c r="C101" i="4"/>
  <c r="D96" i="4"/>
  <c r="E96" i="4"/>
  <c r="F96" i="4"/>
  <c r="C96" i="4"/>
  <c r="BS32" i="4"/>
  <c r="G20" i="4" l="1"/>
  <c r="G25" i="4"/>
  <c r="G14" i="4"/>
  <c r="I16" i="4"/>
  <c r="G18" i="4"/>
  <c r="I20" i="4"/>
  <c r="H20" i="4" s="1"/>
  <c r="I27" i="4"/>
  <c r="H27" i="4" s="1"/>
  <c r="I25" i="4"/>
  <c r="H25" i="4" s="1"/>
  <c r="I46" i="4"/>
  <c r="H46" i="4" s="1"/>
  <c r="G46" i="4"/>
  <c r="G44" i="4"/>
  <c r="I44" i="4"/>
  <c r="H44" i="4" s="1"/>
  <c r="I42" i="4"/>
  <c r="H42" i="4" s="1"/>
  <c r="G42" i="4"/>
  <c r="I40" i="4"/>
  <c r="H40" i="4" s="1"/>
  <c r="G40" i="4"/>
  <c r="G33" i="4"/>
  <c r="I34" i="4"/>
  <c r="H34" i="4" s="1"/>
  <c r="G34" i="4"/>
  <c r="I38" i="4"/>
  <c r="H38" i="4" s="1"/>
  <c r="G41" i="4"/>
  <c r="I43" i="4"/>
  <c r="H43" i="4" s="1"/>
  <c r="G45" i="4"/>
  <c r="G13" i="4"/>
  <c r="I15" i="4"/>
  <c r="H15" i="4" s="1"/>
  <c r="G17" i="4"/>
  <c r="I19" i="4"/>
  <c r="H19" i="4" s="1"/>
  <c r="G21" i="4"/>
  <c r="I18" i="4"/>
  <c r="H18" i="4" s="1"/>
  <c r="I22" i="4"/>
  <c r="H22" i="4" s="1"/>
  <c r="I33" i="4"/>
  <c r="H33" i="4" s="1"/>
  <c r="I36" i="4"/>
  <c r="H36" i="4" s="1"/>
  <c r="I37" i="4"/>
  <c r="H37" i="4" s="1"/>
  <c r="I41" i="4"/>
  <c r="H41" i="4" s="1"/>
  <c r="G43" i="4"/>
  <c r="I45" i="4"/>
  <c r="H45" i="4" s="1"/>
  <c r="I13" i="4"/>
  <c r="H13" i="4" s="1"/>
  <c r="G15" i="4"/>
  <c r="I17" i="4"/>
  <c r="H17" i="4" s="1"/>
  <c r="G19" i="4"/>
  <c r="I21" i="4"/>
  <c r="H21" i="4" s="1"/>
  <c r="G22" i="4"/>
  <c r="H14" i="4"/>
  <c r="H16" i="4"/>
  <c r="I35" i="4"/>
  <c r="H35" i="4" s="1"/>
  <c r="G38" i="4"/>
  <c r="G35" i="4"/>
  <c r="G39" i="4"/>
  <c r="G36" i="4"/>
  <c r="G37" i="4"/>
  <c r="I39" i="4"/>
  <c r="H39" i="4" s="1"/>
  <c r="O23" i="4" l="1"/>
  <c r="O24" i="4"/>
  <c r="O26" i="4"/>
  <c r="O28" i="4"/>
  <c r="O29" i="4"/>
  <c r="O30" i="4"/>
  <c r="O31" i="4"/>
  <c r="O32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N23" i="4"/>
  <c r="N24" i="4"/>
  <c r="N26" i="4"/>
  <c r="N28" i="4"/>
  <c r="N29" i="4"/>
  <c r="N30" i="4"/>
  <c r="N31" i="4"/>
  <c r="N32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L23" i="4"/>
  <c r="L24" i="4"/>
  <c r="L26" i="4"/>
  <c r="L28" i="4"/>
  <c r="L29" i="4"/>
  <c r="L30" i="4"/>
  <c r="L31" i="4"/>
  <c r="L32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K23" i="4"/>
  <c r="K24" i="4"/>
  <c r="K26" i="4"/>
  <c r="K28" i="4"/>
  <c r="K29" i="4"/>
  <c r="K30" i="4"/>
  <c r="K31" i="4"/>
  <c r="K32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J23" i="4"/>
  <c r="J24" i="4"/>
  <c r="J26" i="4"/>
  <c r="J28" i="4"/>
  <c r="J29" i="4"/>
  <c r="J30" i="4"/>
  <c r="J31" i="4"/>
  <c r="J32" i="4"/>
  <c r="J47" i="4"/>
  <c r="J48" i="4"/>
  <c r="J49" i="4"/>
  <c r="J50" i="4"/>
  <c r="J51" i="4"/>
  <c r="I51" i="4" s="1"/>
  <c r="H51" i="4" s="1"/>
  <c r="J52" i="4"/>
  <c r="J53" i="4"/>
  <c r="J54" i="4"/>
  <c r="J55" i="4"/>
  <c r="I55" i="4" s="1"/>
  <c r="H55" i="4" s="1"/>
  <c r="J56" i="4"/>
  <c r="I56" i="4" s="1"/>
  <c r="J57" i="4"/>
  <c r="J58" i="4"/>
  <c r="J59" i="4"/>
  <c r="I59" i="4" s="1"/>
  <c r="H59" i="4" s="1"/>
  <c r="J60" i="4"/>
  <c r="J61" i="4"/>
  <c r="J62" i="4"/>
  <c r="J63" i="4"/>
  <c r="I63" i="4" s="1"/>
  <c r="J64" i="4"/>
  <c r="J65" i="4"/>
  <c r="J66" i="4"/>
  <c r="O105" i="4"/>
  <c r="O106" i="4" s="1"/>
  <c r="N105" i="4"/>
  <c r="N106" i="4" s="1"/>
  <c r="L105" i="4"/>
  <c r="L106" i="4" s="1"/>
  <c r="K105" i="4"/>
  <c r="K106" i="4" s="1"/>
  <c r="J105" i="4"/>
  <c r="O100" i="4"/>
  <c r="O101" i="4" s="1"/>
  <c r="N100" i="4"/>
  <c r="N101" i="4" s="1"/>
  <c r="L100" i="4"/>
  <c r="L101" i="4" s="1"/>
  <c r="K100" i="4"/>
  <c r="K101" i="4" s="1"/>
  <c r="J100" i="4"/>
  <c r="O95" i="4"/>
  <c r="N95" i="4"/>
  <c r="N96" i="4" s="1"/>
  <c r="L95" i="4"/>
  <c r="L96" i="4" s="1"/>
  <c r="K95" i="4"/>
  <c r="K96" i="4" s="1"/>
  <c r="J95" i="4"/>
  <c r="J96" i="4" s="1"/>
  <c r="I29" i="4" l="1"/>
  <c r="H29" i="4" s="1"/>
  <c r="H56" i="4"/>
  <c r="I47" i="4"/>
  <c r="H47" i="4" s="1"/>
  <c r="I100" i="4"/>
  <c r="H100" i="4" s="1"/>
  <c r="H101" i="4" s="1"/>
  <c r="H63" i="4"/>
  <c r="I26" i="4"/>
  <c r="H26" i="4" s="1"/>
  <c r="I95" i="4"/>
  <c r="I96" i="4" s="1"/>
  <c r="I105" i="4"/>
  <c r="I106" i="4" s="1"/>
  <c r="I64" i="4"/>
  <c r="H64" i="4" s="1"/>
  <c r="I60" i="4"/>
  <c r="H60" i="4" s="1"/>
  <c r="I28" i="4"/>
  <c r="H28" i="4" s="1"/>
  <c r="I52" i="4"/>
  <c r="H52" i="4" s="1"/>
  <c r="I48" i="4"/>
  <c r="H48" i="4" s="1"/>
  <c r="J106" i="4"/>
  <c r="J101" i="4"/>
  <c r="I30" i="4"/>
  <c r="H30" i="4" s="1"/>
  <c r="I24" i="4"/>
  <c r="H24" i="4" s="1"/>
  <c r="I66" i="4"/>
  <c r="H66" i="4" s="1"/>
  <c r="I62" i="4"/>
  <c r="H62" i="4" s="1"/>
  <c r="I58" i="4"/>
  <c r="H58" i="4" s="1"/>
  <c r="I54" i="4"/>
  <c r="H54" i="4" s="1"/>
  <c r="I50" i="4"/>
  <c r="H50" i="4" s="1"/>
  <c r="I32" i="4"/>
  <c r="H32" i="4" s="1"/>
  <c r="I65" i="4"/>
  <c r="H65" i="4" s="1"/>
  <c r="I61" i="4"/>
  <c r="H61" i="4" s="1"/>
  <c r="I57" i="4"/>
  <c r="H57" i="4" s="1"/>
  <c r="I53" i="4"/>
  <c r="H53" i="4" s="1"/>
  <c r="I49" i="4"/>
  <c r="H49" i="4" s="1"/>
  <c r="I31" i="4"/>
  <c r="H31" i="4" s="1"/>
  <c r="I23" i="4"/>
  <c r="H23" i="4" s="1"/>
  <c r="O96" i="4"/>
  <c r="I101" i="4" l="1"/>
  <c r="H95" i="4"/>
  <c r="H96" i="4" s="1"/>
  <c r="H105" i="4"/>
  <c r="H106" i="4" s="1"/>
  <c r="P106" i="4"/>
  <c r="Q106" i="4"/>
  <c r="R106" i="4"/>
  <c r="T106" i="4"/>
  <c r="U106" i="4"/>
  <c r="V106" i="4"/>
  <c r="W106" i="4"/>
  <c r="X106" i="4"/>
  <c r="Y106" i="4"/>
  <c r="AA106" i="4"/>
  <c r="AB106" i="4"/>
  <c r="AC106" i="4"/>
  <c r="AD106" i="4"/>
  <c r="AE106" i="4"/>
  <c r="AF106" i="4"/>
  <c r="AH106" i="4"/>
  <c r="AI106" i="4"/>
  <c r="AJ106" i="4"/>
  <c r="AK106" i="4"/>
  <c r="AL106" i="4"/>
  <c r="AM106" i="4"/>
  <c r="AO106" i="4"/>
  <c r="AP106" i="4"/>
  <c r="AQ106" i="4"/>
  <c r="AR106" i="4"/>
  <c r="AS106" i="4"/>
  <c r="AT106" i="4"/>
  <c r="AV106" i="4"/>
  <c r="AW106" i="4"/>
  <c r="AX106" i="4"/>
  <c r="AY106" i="4"/>
  <c r="AZ106" i="4"/>
  <c r="BA106" i="4"/>
  <c r="BC106" i="4"/>
  <c r="BD106" i="4"/>
  <c r="BE106" i="4"/>
  <c r="BF106" i="4"/>
  <c r="BG106" i="4"/>
  <c r="BH106" i="4"/>
  <c r="BJ106" i="4"/>
  <c r="BK106" i="4"/>
  <c r="BL106" i="4"/>
  <c r="BM106" i="4"/>
  <c r="BN106" i="4"/>
  <c r="BO106" i="4"/>
  <c r="BQ106" i="4"/>
  <c r="BR106" i="4"/>
  <c r="BT106" i="4"/>
  <c r="BU106" i="4"/>
  <c r="BV106" i="4"/>
  <c r="BX106" i="4"/>
  <c r="BY106" i="4"/>
  <c r="CB106" i="4"/>
  <c r="CC106" i="4"/>
  <c r="CE106" i="4"/>
  <c r="CF106" i="4"/>
  <c r="CA106" i="4"/>
  <c r="Q101" i="4"/>
  <c r="R101" i="4"/>
  <c r="T101" i="4"/>
  <c r="U101" i="4"/>
  <c r="V101" i="4"/>
  <c r="W101" i="4"/>
  <c r="X101" i="4"/>
  <c r="Y101" i="4"/>
  <c r="AA101" i="4"/>
  <c r="AB101" i="4"/>
  <c r="AC101" i="4"/>
  <c r="AD101" i="4"/>
  <c r="AE101" i="4"/>
  <c r="AF101" i="4"/>
  <c r="AH101" i="4"/>
  <c r="AI101" i="4"/>
  <c r="AJ101" i="4"/>
  <c r="AK101" i="4"/>
  <c r="AL101" i="4"/>
  <c r="AM101" i="4"/>
  <c r="AO101" i="4"/>
  <c r="AP101" i="4"/>
  <c r="AQ101" i="4"/>
  <c r="AR101" i="4"/>
  <c r="AS101" i="4"/>
  <c r="AT101" i="4"/>
  <c r="AV101" i="4"/>
  <c r="AW101" i="4"/>
  <c r="AX101" i="4"/>
  <c r="AY101" i="4"/>
  <c r="AZ101" i="4"/>
  <c r="BA101" i="4"/>
  <c r="BC101" i="4"/>
  <c r="BD101" i="4"/>
  <c r="BF101" i="4"/>
  <c r="BG101" i="4"/>
  <c r="BH101" i="4"/>
  <c r="BK101" i="4"/>
  <c r="BM101" i="4"/>
  <c r="BN101" i="4"/>
  <c r="BO101" i="4"/>
  <c r="BQ101" i="4"/>
  <c r="BR101" i="4"/>
  <c r="BT101" i="4"/>
  <c r="BU101" i="4"/>
  <c r="BV101" i="4"/>
  <c r="BX101" i="4"/>
  <c r="BY101" i="4"/>
  <c r="CA101" i="4"/>
  <c r="CB101" i="4"/>
  <c r="CC101" i="4"/>
  <c r="CE101" i="4"/>
  <c r="CF101" i="4"/>
  <c r="P101" i="4"/>
  <c r="BE100" i="4"/>
  <c r="BE101" i="4" s="1"/>
  <c r="AQ95" i="4"/>
  <c r="AX95" i="4"/>
  <c r="AJ95" i="4"/>
  <c r="AJ96" i="4" s="1"/>
  <c r="AC95" i="4"/>
  <c r="V95" i="4"/>
  <c r="V96" i="4" s="1"/>
  <c r="Q96" i="4"/>
  <c r="R96" i="4"/>
  <c r="T96" i="4"/>
  <c r="U96" i="4"/>
  <c r="W96" i="4"/>
  <c r="X96" i="4"/>
  <c r="Y96" i="4"/>
  <c r="AA96" i="4"/>
  <c r="AB96" i="4"/>
  <c r="AD96" i="4"/>
  <c r="AE96" i="4"/>
  <c r="AF96" i="4"/>
  <c r="AH96" i="4"/>
  <c r="AI96" i="4"/>
  <c r="AK96" i="4"/>
  <c r="AL96" i="4"/>
  <c r="AM96" i="4"/>
  <c r="AO96" i="4"/>
  <c r="AP96" i="4"/>
  <c r="AQ96" i="4"/>
  <c r="AR96" i="4"/>
  <c r="AS96" i="4"/>
  <c r="AT96" i="4"/>
  <c r="AV96" i="4"/>
  <c r="AW96" i="4"/>
  <c r="AX96" i="4"/>
  <c r="AY96" i="4"/>
  <c r="AZ96" i="4"/>
  <c r="BA96" i="4"/>
  <c r="BC96" i="4"/>
  <c r="BD96" i="4"/>
  <c r="BF96" i="4"/>
  <c r="BG96" i="4"/>
  <c r="BH96" i="4"/>
  <c r="BJ96" i="4"/>
  <c r="BK96" i="4"/>
  <c r="BM96" i="4"/>
  <c r="BN96" i="4"/>
  <c r="BO96" i="4"/>
  <c r="BQ96" i="4"/>
  <c r="BR96" i="4"/>
  <c r="BT96" i="4"/>
  <c r="BU96" i="4"/>
  <c r="BV96" i="4"/>
  <c r="BX96" i="4"/>
  <c r="BY96" i="4"/>
  <c r="CA96" i="4"/>
  <c r="CB96" i="4"/>
  <c r="CC96" i="4"/>
  <c r="CE96" i="4"/>
  <c r="CF96" i="4"/>
  <c r="P96" i="4"/>
  <c r="CG73" i="4"/>
  <c r="CG74" i="4"/>
  <c r="CG75" i="4"/>
  <c r="CG76" i="4"/>
  <c r="CG77" i="4"/>
  <c r="CG78" i="4"/>
  <c r="CG79" i="4"/>
  <c r="CG72" i="4"/>
  <c r="BZ73" i="4"/>
  <c r="BZ74" i="4"/>
  <c r="BZ75" i="4"/>
  <c r="BZ76" i="4"/>
  <c r="BZ77" i="4"/>
  <c r="BZ78" i="4"/>
  <c r="BZ79" i="4"/>
  <c r="BZ72" i="4"/>
  <c r="BS73" i="4"/>
  <c r="BS74" i="4"/>
  <c r="BS75" i="4"/>
  <c r="BS76" i="4"/>
  <c r="BS77" i="4"/>
  <c r="BS79" i="4"/>
  <c r="BS72" i="4"/>
  <c r="BL73" i="4"/>
  <c r="BL74" i="4"/>
  <c r="BL75" i="4"/>
  <c r="BL76" i="4"/>
  <c r="BL77" i="4"/>
  <c r="BL79" i="4"/>
  <c r="BL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72" i="4"/>
  <c r="AX73" i="4"/>
  <c r="AX74" i="4"/>
  <c r="AX75" i="4"/>
  <c r="AX76" i="4"/>
  <c r="AX77" i="4"/>
  <c r="AX78" i="4"/>
  <c r="AX79" i="4"/>
  <c r="AX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72" i="4"/>
  <c r="AC73" i="4"/>
  <c r="AC74" i="4"/>
  <c r="AC75" i="4"/>
  <c r="AC76" i="4"/>
  <c r="AC77" i="4"/>
  <c r="AC78" i="4"/>
  <c r="AC79" i="4"/>
  <c r="AC72" i="4"/>
  <c r="V73" i="4"/>
  <c r="V74" i="4"/>
  <c r="V75" i="4"/>
  <c r="V76" i="4"/>
  <c r="V77" i="4"/>
  <c r="V78" i="4"/>
  <c r="V79" i="4"/>
  <c r="V72" i="4"/>
  <c r="CG23" i="4"/>
  <c r="CG24" i="4"/>
  <c r="CG26" i="4"/>
  <c r="CG27" i="4"/>
  <c r="CG28" i="4"/>
  <c r="CG29" i="4"/>
  <c r="CG30" i="4"/>
  <c r="CG31" i="4"/>
  <c r="CG32" i="4"/>
  <c r="CG47" i="4"/>
  <c r="CG48" i="4"/>
  <c r="CG49" i="4"/>
  <c r="CG50" i="4"/>
  <c r="CG51" i="4"/>
  <c r="CG52" i="4"/>
  <c r="CG53" i="4"/>
  <c r="CG54" i="4"/>
  <c r="CG55" i="4"/>
  <c r="CG56" i="4"/>
  <c r="CG58" i="4"/>
  <c r="CG60" i="4"/>
  <c r="CG61" i="4"/>
  <c r="CG62" i="4"/>
  <c r="CG63" i="4"/>
  <c r="CG64" i="4"/>
  <c r="CG65" i="4"/>
  <c r="CG66" i="4"/>
  <c r="CG67" i="4"/>
  <c r="BZ23" i="4"/>
  <c r="BZ24" i="4"/>
  <c r="BZ26" i="4"/>
  <c r="BZ27" i="4"/>
  <c r="BZ28" i="4"/>
  <c r="BZ29" i="4"/>
  <c r="BZ30" i="4"/>
  <c r="BZ31" i="4"/>
  <c r="BZ32" i="4"/>
  <c r="BZ47" i="4"/>
  <c r="BZ48" i="4"/>
  <c r="BZ49" i="4"/>
  <c r="BZ50" i="4"/>
  <c r="BZ51" i="4"/>
  <c r="BZ52" i="4"/>
  <c r="BZ53" i="4"/>
  <c r="BZ54" i="4"/>
  <c r="BZ55" i="4"/>
  <c r="BZ56" i="4"/>
  <c r="BZ58" i="4"/>
  <c r="BZ60" i="4"/>
  <c r="BZ61" i="4"/>
  <c r="BZ63" i="4"/>
  <c r="BZ64" i="4"/>
  <c r="BZ65" i="4"/>
  <c r="BZ66" i="4"/>
  <c r="BS23" i="4"/>
  <c r="BS24" i="4"/>
  <c r="BS26" i="4"/>
  <c r="BS27" i="4"/>
  <c r="BS28" i="4"/>
  <c r="BS29" i="4"/>
  <c r="BS30" i="4"/>
  <c r="BS31" i="4"/>
  <c r="BS47" i="4"/>
  <c r="BS48" i="4"/>
  <c r="BS49" i="4"/>
  <c r="BS50" i="4"/>
  <c r="BS51" i="4"/>
  <c r="BS52" i="4"/>
  <c r="BS54" i="4"/>
  <c r="BS55" i="4"/>
  <c r="BS57" i="4"/>
  <c r="BS58" i="4"/>
  <c r="BS59" i="4"/>
  <c r="BS60" i="4"/>
  <c r="BS61" i="4"/>
  <c r="BS62" i="4"/>
  <c r="BS63" i="4"/>
  <c r="BS64" i="4"/>
  <c r="BS65" i="4"/>
  <c r="BS66" i="4"/>
  <c r="BS67" i="4"/>
  <c r="BL23" i="4"/>
  <c r="BL24" i="4"/>
  <c r="BL26" i="4"/>
  <c r="BL27" i="4"/>
  <c r="BL28" i="4"/>
  <c r="BL29" i="4"/>
  <c r="BL30" i="4"/>
  <c r="BL31" i="4"/>
  <c r="BL47" i="4"/>
  <c r="BL48" i="4"/>
  <c r="BL49" i="4"/>
  <c r="BL50" i="4"/>
  <c r="BL51" i="4"/>
  <c r="BL52" i="4"/>
  <c r="BL54" i="4"/>
  <c r="BL55" i="4"/>
  <c r="BL57" i="4"/>
  <c r="BL59" i="4"/>
  <c r="BL60" i="4"/>
  <c r="BL61" i="4"/>
  <c r="BL62" i="4"/>
  <c r="BL63" i="4"/>
  <c r="BL64" i="4"/>
  <c r="BL65" i="4"/>
  <c r="BL66" i="4"/>
  <c r="BE23" i="4"/>
  <c r="BE24" i="4"/>
  <c r="BE26" i="4"/>
  <c r="BE27" i="4"/>
  <c r="BE28" i="4"/>
  <c r="BE29" i="4"/>
  <c r="BE30" i="4"/>
  <c r="BE31" i="4"/>
  <c r="BE32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AX23" i="4"/>
  <c r="AX24" i="4"/>
  <c r="AX26" i="4"/>
  <c r="AX27" i="4"/>
  <c r="AX28" i="4"/>
  <c r="AX29" i="4"/>
  <c r="AX30" i="4"/>
  <c r="AX31" i="4"/>
  <c r="AX32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Q23" i="4"/>
  <c r="AQ24" i="4"/>
  <c r="AQ26" i="4"/>
  <c r="AQ27" i="4"/>
  <c r="AQ28" i="4"/>
  <c r="AQ29" i="4"/>
  <c r="AQ30" i="4"/>
  <c r="AQ31" i="4"/>
  <c r="AQ32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J23" i="4"/>
  <c r="AJ24" i="4"/>
  <c r="AJ26" i="4"/>
  <c r="AJ27" i="4"/>
  <c r="AJ28" i="4"/>
  <c r="AJ29" i="4"/>
  <c r="AJ30" i="4"/>
  <c r="AJ31" i="4"/>
  <c r="AJ32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C24" i="4"/>
  <c r="AC26" i="4"/>
  <c r="AC27" i="4"/>
  <c r="AC28" i="4"/>
  <c r="AC29" i="4"/>
  <c r="AC30" i="4"/>
  <c r="AC31" i="4"/>
  <c r="AC32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V24" i="4"/>
  <c r="V26" i="4"/>
  <c r="V28" i="4"/>
  <c r="V29" i="4"/>
  <c r="V30" i="4"/>
  <c r="V31" i="4"/>
  <c r="V32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BE71" i="4" l="1"/>
  <c r="BE69" i="4" s="1"/>
  <c r="G23" i="4"/>
  <c r="BE12" i="4"/>
  <c r="G27" i="4"/>
  <c r="AJ12" i="4"/>
  <c r="BS12" i="4"/>
  <c r="AX12" i="4"/>
  <c r="G31" i="4"/>
  <c r="G66" i="4"/>
  <c r="G30" i="4"/>
  <c r="G26" i="4"/>
  <c r="G64" i="4"/>
  <c r="G65" i="4"/>
  <c r="G55" i="4"/>
  <c r="G29" i="4"/>
  <c r="G61" i="4"/>
  <c r="G57" i="4"/>
  <c r="G63" i="4"/>
  <c r="G54" i="4"/>
  <c r="G32" i="4"/>
  <c r="G28" i="4"/>
  <c r="G24" i="4"/>
  <c r="G60" i="4"/>
  <c r="G56" i="4"/>
  <c r="G62" i="4"/>
  <c r="G51" i="4"/>
  <c r="G47" i="4"/>
  <c r="G53" i="4"/>
  <c r="G49" i="4"/>
  <c r="G50" i="4"/>
  <c r="G52" i="4"/>
  <c r="G48" i="4"/>
  <c r="AC96" i="4"/>
  <c r="G59" i="4"/>
  <c r="G58" i="4"/>
  <c r="CG177" i="4" l="1"/>
  <c r="BZ177" i="4"/>
  <c r="BS177" i="4"/>
  <c r="BL177" i="4"/>
  <c r="BE177" i="4"/>
  <c r="AX177" i="4"/>
  <c r="AQ177" i="4"/>
  <c r="AJ177" i="4"/>
  <c r="AC177" i="4"/>
  <c r="V177" i="4"/>
  <c r="O177" i="4"/>
  <c r="N177" i="4"/>
  <c r="L177" i="4"/>
  <c r="K177" i="4"/>
  <c r="J177" i="4"/>
  <c r="CG176" i="4"/>
  <c r="BZ176" i="4"/>
  <c r="BS176" i="4"/>
  <c r="BL176" i="4"/>
  <c r="BE176" i="4"/>
  <c r="AX176" i="4"/>
  <c r="AQ176" i="4"/>
  <c r="AJ176" i="4"/>
  <c r="AC176" i="4"/>
  <c r="V176" i="4"/>
  <c r="O176" i="4"/>
  <c r="N176" i="4"/>
  <c r="L176" i="4"/>
  <c r="K176" i="4"/>
  <c r="J176" i="4"/>
  <c r="I177" i="4" l="1"/>
  <c r="H177" i="4" s="1"/>
  <c r="G176" i="4"/>
  <c r="I176" i="4"/>
  <c r="H176" i="4" s="1"/>
  <c r="G177" i="4"/>
  <c r="CF175" i="4"/>
  <c r="CE175" i="4"/>
  <c r="CC175" i="4"/>
  <c r="CB175" i="4"/>
  <c r="CA175" i="4"/>
  <c r="BY175" i="4"/>
  <c r="BX175" i="4"/>
  <c r="BV175" i="4"/>
  <c r="BU175" i="4"/>
  <c r="BT175" i="4"/>
  <c r="BR175" i="4"/>
  <c r="BQ175" i="4"/>
  <c r="BO175" i="4"/>
  <c r="BN175" i="4"/>
  <c r="BM175" i="4"/>
  <c r="BK175" i="4"/>
  <c r="BJ175" i="4"/>
  <c r="BH175" i="4"/>
  <c r="BG175" i="4"/>
  <c r="BF175" i="4"/>
  <c r="BD175" i="4"/>
  <c r="BC175" i="4"/>
  <c r="BA175" i="4"/>
  <c r="AZ175" i="4"/>
  <c r="AY175" i="4"/>
  <c r="AW175" i="4"/>
  <c r="AV175" i="4"/>
  <c r="AT175" i="4"/>
  <c r="AS175" i="4"/>
  <c r="AR175" i="4"/>
  <c r="AP175" i="4"/>
  <c r="AO175" i="4"/>
  <c r="AM175" i="4"/>
  <c r="AL175" i="4"/>
  <c r="AK175" i="4"/>
  <c r="AI175" i="4"/>
  <c r="AH175" i="4"/>
  <c r="AF175" i="4"/>
  <c r="AE175" i="4"/>
  <c r="AD175" i="4"/>
  <c r="AB175" i="4"/>
  <c r="AA175" i="4"/>
  <c r="Y175" i="4"/>
  <c r="X175" i="4"/>
  <c r="W175" i="4"/>
  <c r="U175" i="4"/>
  <c r="T175" i="4"/>
  <c r="R175" i="4"/>
  <c r="Q175" i="4"/>
  <c r="P175" i="4"/>
  <c r="I164" i="4" l="1"/>
  <c r="I163" i="4" s="1"/>
  <c r="H164" i="4"/>
  <c r="H163" i="4" s="1"/>
  <c r="V84" i="4"/>
  <c r="V85" i="4"/>
  <c r="V86" i="4"/>
  <c r="V87" i="4"/>
  <c r="V88" i="4"/>
  <c r="AC85" i="4"/>
  <c r="AC86" i="4"/>
  <c r="AC87" i="4"/>
  <c r="AC88" i="4"/>
  <c r="AX85" i="4"/>
  <c r="AX86" i="4"/>
  <c r="AX87" i="4"/>
  <c r="AX88" i="4"/>
  <c r="CG85" i="4"/>
  <c r="CG86" i="4"/>
  <c r="CG87" i="4"/>
  <c r="CG88" i="4"/>
  <c r="BS85" i="4"/>
  <c r="BS86" i="4"/>
  <c r="BS87" i="4"/>
  <c r="BS88" i="4"/>
  <c r="BL87" i="4"/>
  <c r="BL86" i="4"/>
  <c r="BL85" i="4"/>
  <c r="O163" i="4"/>
  <c r="CF163" i="4"/>
  <c r="CC163" i="4"/>
  <c r="K163" i="4"/>
  <c r="CG164" i="4"/>
  <c r="CG163" i="4" s="1"/>
  <c r="CA164" i="4"/>
  <c r="CA163" i="4" s="1"/>
  <c r="BZ164" i="4"/>
  <c r="BS164" i="4"/>
  <c r="BL164" i="4"/>
  <c r="BE164" i="4"/>
  <c r="AX164" i="4"/>
  <c r="AQ164" i="4"/>
  <c r="AJ164" i="4"/>
  <c r="AC164" i="4"/>
  <c r="V164" i="4"/>
  <c r="BZ163" i="4"/>
  <c r="BY163" i="4"/>
  <c r="BV163" i="4"/>
  <c r="BT163" i="4"/>
  <c r="BS163" i="4"/>
  <c r="BR163" i="4"/>
  <c r="BO163" i="4"/>
  <c r="BM163" i="4"/>
  <c r="BL163" i="4"/>
  <c r="BK163" i="4"/>
  <c r="BH163" i="4"/>
  <c r="BF163" i="4"/>
  <c r="BE163" i="4"/>
  <c r="BD163" i="4"/>
  <c r="BA163" i="4"/>
  <c r="AY163" i="4"/>
  <c r="AX163" i="4"/>
  <c r="AW163" i="4"/>
  <c r="AT163" i="4"/>
  <c r="AR163" i="4"/>
  <c r="AQ163" i="4"/>
  <c r="AP163" i="4"/>
  <c r="AM163" i="4"/>
  <c r="AK163" i="4"/>
  <c r="AJ163" i="4"/>
  <c r="AI163" i="4"/>
  <c r="AF163" i="4"/>
  <c r="AD163" i="4"/>
  <c r="AC163" i="4"/>
  <c r="AB163" i="4"/>
  <c r="Y163" i="4"/>
  <c r="W163" i="4"/>
  <c r="V163" i="4"/>
  <c r="U163" i="4"/>
  <c r="R163" i="4"/>
  <c r="P163" i="4"/>
  <c r="K164" i="4" l="1"/>
  <c r="G164" i="4"/>
  <c r="G163" i="4" s="1"/>
  <c r="G86" i="4" l="1"/>
  <c r="J86" i="4"/>
  <c r="K86" i="4"/>
  <c r="L86" i="4"/>
  <c r="N86" i="4"/>
  <c r="O86" i="4"/>
  <c r="G87" i="4"/>
  <c r="J87" i="4"/>
  <c r="K87" i="4"/>
  <c r="L87" i="4"/>
  <c r="N87" i="4"/>
  <c r="O87" i="4"/>
  <c r="I87" i="4" l="1"/>
  <c r="H87" i="4" s="1"/>
  <c r="I86" i="4"/>
  <c r="H86" i="4" s="1"/>
  <c r="P71" i="4" l="1"/>
  <c r="Q71" i="4"/>
  <c r="Q69" i="4" s="1"/>
  <c r="R71" i="4"/>
  <c r="R69" i="4" s="1"/>
  <c r="T71" i="4"/>
  <c r="T69" i="4" s="1"/>
  <c r="U71" i="4"/>
  <c r="U69" i="4" s="1"/>
  <c r="W71" i="4"/>
  <c r="W69" i="4" s="1"/>
  <c r="X71" i="4"/>
  <c r="X69" i="4" s="1"/>
  <c r="Y71" i="4"/>
  <c r="Y69" i="4" s="1"/>
  <c r="AA71" i="4"/>
  <c r="AA69" i="4" s="1"/>
  <c r="AB71" i="4"/>
  <c r="AB69" i="4" s="1"/>
  <c r="AD71" i="4"/>
  <c r="AD69" i="4" s="1"/>
  <c r="AE71" i="4"/>
  <c r="AE69" i="4" s="1"/>
  <c r="AF71" i="4"/>
  <c r="AF69" i="4" s="1"/>
  <c r="AH71" i="4"/>
  <c r="AH69" i="4" s="1"/>
  <c r="AH10" i="4" s="1"/>
  <c r="AI71" i="4"/>
  <c r="AI69" i="4" s="1"/>
  <c r="AI10" i="4" s="1"/>
  <c r="AK71" i="4"/>
  <c r="AK69" i="4" s="1"/>
  <c r="AK10" i="4" s="1"/>
  <c r="AL71" i="4"/>
  <c r="AL69" i="4" s="1"/>
  <c r="AL10" i="4" s="1"/>
  <c r="AM71" i="4"/>
  <c r="AM69" i="4" s="1"/>
  <c r="AM10" i="4" s="1"/>
  <c r="AO71" i="4"/>
  <c r="AO69" i="4" s="1"/>
  <c r="AO10" i="4" s="1"/>
  <c r="AP71" i="4"/>
  <c r="AP69" i="4" s="1"/>
  <c r="AP10" i="4" s="1"/>
  <c r="AR71" i="4"/>
  <c r="AR69" i="4" s="1"/>
  <c r="AR10" i="4" s="1"/>
  <c r="CE168" i="4"/>
  <c r="CF168" i="4"/>
  <c r="J168" i="4"/>
  <c r="J163" i="4" s="1"/>
  <c r="K168" i="4"/>
  <c r="L168" i="4"/>
  <c r="N168" i="4"/>
  <c r="CG100" i="4"/>
  <c r="CG101" i="4" s="1"/>
  <c r="BZ100" i="4"/>
  <c r="BZ101" i="4" s="1"/>
  <c r="BS100" i="4"/>
  <c r="BS101" i="4" s="1"/>
  <c r="BL100" i="4"/>
  <c r="CG95" i="4"/>
  <c r="CG96" i="4" s="1"/>
  <c r="BZ95" i="4"/>
  <c r="BZ96" i="4" s="1"/>
  <c r="BS95" i="4"/>
  <c r="BS96" i="4" s="1"/>
  <c r="BL95" i="4"/>
  <c r="BL96" i="4" s="1"/>
  <c r="BE95" i="4"/>
  <c r="BZ82" i="4"/>
  <c r="BS82" i="4"/>
  <c r="BL82" i="4"/>
  <c r="AX82" i="4"/>
  <c r="AC82" i="4"/>
  <c r="V82" i="4"/>
  <c r="O82" i="4"/>
  <c r="N82" i="4"/>
  <c r="L82" i="4"/>
  <c r="K82" i="4"/>
  <c r="J82" i="4"/>
  <c r="CG81" i="4"/>
  <c r="BZ81" i="4"/>
  <c r="BS81" i="4"/>
  <c r="BL81" i="4"/>
  <c r="AX81" i="4"/>
  <c r="AC81" i="4"/>
  <c r="V81" i="4"/>
  <c r="O81" i="4"/>
  <c r="N81" i="4"/>
  <c r="L81" i="4"/>
  <c r="K81" i="4"/>
  <c r="J81" i="4"/>
  <c r="CG80" i="4"/>
  <c r="BZ80" i="4"/>
  <c r="BS80" i="4"/>
  <c r="BL80" i="4"/>
  <c r="AX80" i="4"/>
  <c r="AC80" i="4"/>
  <c r="V80" i="4"/>
  <c r="O80" i="4"/>
  <c r="N80" i="4"/>
  <c r="L80" i="4"/>
  <c r="K80" i="4"/>
  <c r="J80" i="4"/>
  <c r="O79" i="4"/>
  <c r="N79" i="4"/>
  <c r="L79" i="4"/>
  <c r="K79" i="4"/>
  <c r="J79" i="4"/>
  <c r="BE96" i="4" l="1"/>
  <c r="G95" i="4"/>
  <c r="G96" i="4" s="1"/>
  <c r="BL101" i="4"/>
  <c r="G100" i="4"/>
  <c r="G101" i="4" s="1"/>
  <c r="G82" i="4"/>
  <c r="G80" i="4"/>
  <c r="G79" i="4"/>
  <c r="I81" i="4"/>
  <c r="H81" i="4" s="1"/>
  <c r="G81" i="4"/>
  <c r="I82" i="4"/>
  <c r="H82" i="4" s="1"/>
  <c r="I80" i="4"/>
  <c r="H80" i="4" s="1"/>
  <c r="I79" i="4"/>
  <c r="H79" i="4" s="1"/>
  <c r="O170" i="4"/>
  <c r="I170" i="4"/>
  <c r="O78" i="4"/>
  <c r="N78" i="4"/>
  <c r="L78" i="4"/>
  <c r="K78" i="4"/>
  <c r="J78" i="4"/>
  <c r="I78" i="4" l="1"/>
  <c r="H78" i="4" s="1"/>
  <c r="G78" i="4"/>
  <c r="O169" i="4"/>
  <c r="O168" i="4" s="1"/>
  <c r="R27" i="10" l="1"/>
  <c r="R26" i="10"/>
  <c r="R25" i="10"/>
  <c r="R24" i="10"/>
  <c r="S9" i="10"/>
  <c r="Y27" i="10"/>
  <c r="U27" i="10"/>
  <c r="N27" i="10"/>
  <c r="J27" i="10"/>
  <c r="Y26" i="10"/>
  <c r="U26" i="10"/>
  <c r="N26" i="10"/>
  <c r="J26" i="10"/>
  <c r="Y25" i="10"/>
  <c r="U25" i="10"/>
  <c r="N25" i="10"/>
  <c r="J25" i="10"/>
  <c r="Y24" i="10"/>
  <c r="U24" i="10"/>
  <c r="N24" i="10"/>
  <c r="J24" i="10"/>
  <c r="Z9" i="10"/>
  <c r="W9" i="10"/>
  <c r="V9" i="10"/>
  <c r="P9" i="10"/>
  <c r="O9" i="10"/>
  <c r="L9" i="10"/>
  <c r="K9" i="10"/>
  <c r="J9" i="10" l="1"/>
  <c r="N9" i="10"/>
  <c r="U9" i="10"/>
  <c r="CG178" i="4" l="1"/>
  <c r="CG175" i="4" s="1"/>
  <c r="BZ178" i="4"/>
  <c r="BZ175" i="4" s="1"/>
  <c r="BS178" i="4"/>
  <c r="BS175" i="4" s="1"/>
  <c r="BL178" i="4"/>
  <c r="BL175" i="4" s="1"/>
  <c r="BE178" i="4"/>
  <c r="BE175" i="4" s="1"/>
  <c r="AX178" i="4"/>
  <c r="AX175" i="4" s="1"/>
  <c r="AQ178" i="4"/>
  <c r="AQ175" i="4" s="1"/>
  <c r="AJ178" i="4"/>
  <c r="AJ175" i="4" s="1"/>
  <c r="AC178" i="4"/>
  <c r="AC175" i="4" s="1"/>
  <c r="V178" i="4"/>
  <c r="V175" i="4" s="1"/>
  <c r="O178" i="4"/>
  <c r="O175" i="4" s="1"/>
  <c r="N178" i="4"/>
  <c r="N175" i="4" s="1"/>
  <c r="L178" i="4"/>
  <c r="L175" i="4" s="1"/>
  <c r="K178" i="4"/>
  <c r="K175" i="4" s="1"/>
  <c r="J178" i="4"/>
  <c r="J175" i="4" s="1"/>
  <c r="CC170" i="4"/>
  <c r="H170" i="4"/>
  <c r="G170" i="4" s="1"/>
  <c r="CC169" i="4"/>
  <c r="I169" i="4"/>
  <c r="I168" i="4" s="1"/>
  <c r="CG161" i="4"/>
  <c r="BZ161" i="4"/>
  <c r="BS161" i="4"/>
  <c r="BL161" i="4"/>
  <c r="BE161" i="4"/>
  <c r="AX161" i="4"/>
  <c r="AQ161" i="4"/>
  <c r="AJ161" i="4"/>
  <c r="AC161" i="4"/>
  <c r="V161" i="4"/>
  <c r="K161" i="4"/>
  <c r="J161" i="4"/>
  <c r="I161" i="4"/>
  <c r="H161" i="4"/>
  <c r="CG160" i="4"/>
  <c r="BZ160" i="4"/>
  <c r="BS160" i="4"/>
  <c r="BL160" i="4"/>
  <c r="BE160" i="4"/>
  <c r="AX160" i="4"/>
  <c r="AQ160" i="4"/>
  <c r="AJ160" i="4"/>
  <c r="AC160" i="4"/>
  <c r="V160" i="4"/>
  <c r="K160" i="4"/>
  <c r="J160" i="4"/>
  <c r="I160" i="4"/>
  <c r="H160" i="4"/>
  <c r="CG159" i="4"/>
  <c r="BZ159" i="4"/>
  <c r="BS159" i="4"/>
  <c r="BH159" i="4"/>
  <c r="BL159" i="4" s="1"/>
  <c r="BA159" i="4"/>
  <c r="BE159" i="4" s="1"/>
  <c r="AT159" i="4"/>
  <c r="AX159" i="4" s="1"/>
  <c r="AM159" i="4"/>
  <c r="AQ159" i="4" s="1"/>
  <c r="AJ159" i="4"/>
  <c r="AC159" i="4"/>
  <c r="V159" i="4"/>
  <c r="K159" i="4"/>
  <c r="J159" i="4"/>
  <c r="CG158" i="4"/>
  <c r="BZ158" i="4"/>
  <c r="BS158" i="4"/>
  <c r="BL158" i="4"/>
  <c r="BE158" i="4"/>
  <c r="AX158" i="4"/>
  <c r="AQ158" i="4"/>
  <c r="AJ158" i="4"/>
  <c r="AC158" i="4"/>
  <c r="V158" i="4"/>
  <c r="K158" i="4"/>
  <c r="J158" i="4"/>
  <c r="I158" i="4"/>
  <c r="H158" i="4"/>
  <c r="CF157" i="4"/>
  <c r="CC157" i="4"/>
  <c r="CA157" i="4"/>
  <c r="BY157" i="4"/>
  <c r="BV157" i="4"/>
  <c r="BT157" i="4"/>
  <c r="BR157" i="4"/>
  <c r="BM157" i="4"/>
  <c r="BK157" i="4"/>
  <c r="BH157" i="4"/>
  <c r="BF157" i="4"/>
  <c r="BD157" i="4"/>
  <c r="AY157" i="4"/>
  <c r="AW157" i="4"/>
  <c r="AR157" i="4"/>
  <c r="AP157" i="4"/>
  <c r="AK157" i="4"/>
  <c r="AI157" i="4"/>
  <c r="AF157" i="4"/>
  <c r="AD157" i="4"/>
  <c r="AB157" i="4"/>
  <c r="Y157" i="4"/>
  <c r="W157" i="4"/>
  <c r="U157" i="4"/>
  <c r="R157" i="4"/>
  <c r="P157" i="4"/>
  <c r="O157" i="4"/>
  <c r="CG153" i="4"/>
  <c r="BZ153" i="4"/>
  <c r="BS153" i="4"/>
  <c r="BL153" i="4"/>
  <c r="BE153" i="4"/>
  <c r="AX153" i="4"/>
  <c r="AQ153" i="4"/>
  <c r="AJ153" i="4"/>
  <c r="AC153" i="4"/>
  <c r="V153" i="4"/>
  <c r="K153" i="4"/>
  <c r="J153" i="4"/>
  <c r="I153" i="4"/>
  <c r="H153" i="4"/>
  <c r="CG152" i="4"/>
  <c r="BZ152" i="4"/>
  <c r="BS152" i="4"/>
  <c r="BL152" i="4"/>
  <c r="BE152" i="4"/>
  <c r="AX152" i="4"/>
  <c r="AJ152" i="4"/>
  <c r="AC152" i="4"/>
  <c r="V152" i="4"/>
  <c r="K152" i="4"/>
  <c r="J152" i="4"/>
  <c r="I152" i="4"/>
  <c r="H152" i="4"/>
  <c r="CF151" i="4"/>
  <c r="CC151" i="4"/>
  <c r="CA151" i="4"/>
  <c r="BY151" i="4"/>
  <c r="BV151" i="4"/>
  <c r="BT151" i="4"/>
  <c r="BR151" i="4"/>
  <c r="BO151" i="4"/>
  <c r="BM151" i="4"/>
  <c r="BK151" i="4"/>
  <c r="BK149" i="4" s="1"/>
  <c r="BH151" i="4"/>
  <c r="BF151" i="4"/>
  <c r="BF149" i="4" s="1"/>
  <c r="BL3" i="4" s="1"/>
  <c r="BD151" i="4"/>
  <c r="BA151" i="4"/>
  <c r="AY151" i="4"/>
  <c r="AW151" i="4"/>
  <c r="AT151" i="4"/>
  <c r="AR151" i="4"/>
  <c r="AP151" i="4"/>
  <c r="AM151" i="4"/>
  <c r="AK151" i="4"/>
  <c r="AI151" i="4"/>
  <c r="AF151" i="4"/>
  <c r="AD151" i="4"/>
  <c r="AB151" i="4"/>
  <c r="Y151" i="4"/>
  <c r="W151" i="4"/>
  <c r="U151" i="4"/>
  <c r="R151" i="4"/>
  <c r="P151" i="4"/>
  <c r="O151" i="4"/>
  <c r="CG144" i="4"/>
  <c r="CF144" i="4"/>
  <c r="CE144" i="4"/>
  <c r="CC144" i="4"/>
  <c r="CB144" i="4"/>
  <c r="CA144" i="4"/>
  <c r="BZ144" i="4"/>
  <c r="BY144" i="4"/>
  <c r="BX144" i="4"/>
  <c r="BV144" i="4"/>
  <c r="BU144" i="4"/>
  <c r="BT144" i="4"/>
  <c r="BS144" i="4"/>
  <c r="BR144" i="4"/>
  <c r="BQ144" i="4"/>
  <c r="BO144" i="4"/>
  <c r="BN144" i="4"/>
  <c r="BM144" i="4"/>
  <c r="BL144" i="4"/>
  <c r="BK144" i="4"/>
  <c r="BJ144" i="4"/>
  <c r="BH144" i="4"/>
  <c r="BG144" i="4"/>
  <c r="BF144" i="4"/>
  <c r="BE144" i="4"/>
  <c r="BD144" i="4"/>
  <c r="BC144" i="4"/>
  <c r="BA144" i="4"/>
  <c r="AZ144" i="4"/>
  <c r="AY144" i="4"/>
  <c r="AX144" i="4"/>
  <c r="AW144" i="4"/>
  <c r="AV144" i="4"/>
  <c r="AT144" i="4"/>
  <c r="AS144" i="4"/>
  <c r="AR144" i="4"/>
  <c r="AQ144" i="4"/>
  <c r="AP144" i="4"/>
  <c r="AO144" i="4"/>
  <c r="AM144" i="4"/>
  <c r="AL144" i="4"/>
  <c r="AK144" i="4"/>
  <c r="AI144" i="4"/>
  <c r="AH144" i="4"/>
  <c r="AF144" i="4"/>
  <c r="AE144" i="4"/>
  <c r="AD144" i="4"/>
  <c r="AB144" i="4"/>
  <c r="AA144" i="4"/>
  <c r="Y144" i="4"/>
  <c r="X144" i="4"/>
  <c r="W144" i="4"/>
  <c r="U144" i="4"/>
  <c r="T144" i="4"/>
  <c r="R144" i="4"/>
  <c r="Q144" i="4"/>
  <c r="P144" i="4"/>
  <c r="F144" i="4"/>
  <c r="E144" i="4"/>
  <c r="D144" i="4"/>
  <c r="C144" i="4"/>
  <c r="AJ143" i="4"/>
  <c r="AJ144" i="4" s="1"/>
  <c r="AC143" i="4"/>
  <c r="V143" i="4"/>
  <c r="V144" i="4" s="1"/>
  <c r="O143" i="4"/>
  <c r="O144" i="4" s="1"/>
  <c r="N143" i="4"/>
  <c r="N144" i="4" s="1"/>
  <c r="L143" i="4"/>
  <c r="L144" i="4" s="1"/>
  <c r="K143" i="4"/>
  <c r="K144" i="4" s="1"/>
  <c r="J143" i="4"/>
  <c r="CF140" i="4"/>
  <c r="CE140" i="4"/>
  <c r="CC140" i="4"/>
  <c r="CB140" i="4"/>
  <c r="CA140" i="4"/>
  <c r="BY140" i="4"/>
  <c r="BX140" i="4"/>
  <c r="BV140" i="4"/>
  <c r="BU140" i="4"/>
  <c r="BT140" i="4"/>
  <c r="BR140" i="4"/>
  <c r="BQ140" i="4"/>
  <c r="BO140" i="4"/>
  <c r="BN140" i="4"/>
  <c r="BM140" i="4"/>
  <c r="BK140" i="4"/>
  <c r="BJ140" i="4"/>
  <c r="BH140" i="4"/>
  <c r="BG140" i="4"/>
  <c r="BF140" i="4"/>
  <c r="BD140" i="4"/>
  <c r="BC140" i="4"/>
  <c r="BA140" i="4"/>
  <c r="AZ140" i="4"/>
  <c r="AY140" i="4"/>
  <c r="AW140" i="4"/>
  <c r="AV140" i="4"/>
  <c r="AT140" i="4"/>
  <c r="AS140" i="4"/>
  <c r="AR140" i="4"/>
  <c r="AP140" i="4"/>
  <c r="AO140" i="4"/>
  <c r="AM140" i="4"/>
  <c r="AL140" i="4"/>
  <c r="AK140" i="4"/>
  <c r="AI140" i="4"/>
  <c r="AH140" i="4"/>
  <c r="AF140" i="4"/>
  <c r="AE140" i="4"/>
  <c r="AD140" i="4"/>
  <c r="AB140" i="4"/>
  <c r="AA140" i="4"/>
  <c r="Y140" i="4"/>
  <c r="X140" i="4"/>
  <c r="W140" i="4"/>
  <c r="U140" i="4"/>
  <c r="T140" i="4"/>
  <c r="R140" i="4"/>
  <c r="Q140" i="4"/>
  <c r="P140" i="4"/>
  <c r="F140" i="4"/>
  <c r="E140" i="4"/>
  <c r="D140" i="4"/>
  <c r="C140" i="4"/>
  <c r="CG139" i="4"/>
  <c r="CG140" i="4" s="1"/>
  <c r="BZ139" i="4"/>
  <c r="BZ140" i="4" s="1"/>
  <c r="BS139" i="4"/>
  <c r="BS140" i="4" s="1"/>
  <c r="BL139" i="4"/>
  <c r="BL140" i="4" s="1"/>
  <c r="BE139" i="4"/>
  <c r="BE140" i="4" s="1"/>
  <c r="AX139" i="4"/>
  <c r="AX140" i="4" s="1"/>
  <c r="AQ139" i="4"/>
  <c r="AQ140" i="4" s="1"/>
  <c r="AJ139" i="4"/>
  <c r="AJ140" i="4" s="1"/>
  <c r="AC139" i="4"/>
  <c r="V139" i="4"/>
  <c r="V140" i="4" s="1"/>
  <c r="O139" i="4"/>
  <c r="O140" i="4" s="1"/>
  <c r="N139" i="4"/>
  <c r="N140" i="4" s="1"/>
  <c r="L139" i="4"/>
  <c r="L140" i="4" s="1"/>
  <c r="K139" i="4"/>
  <c r="K140" i="4" s="1"/>
  <c r="J139" i="4"/>
  <c r="CF135" i="4"/>
  <c r="CE135" i="4"/>
  <c r="CC135" i="4"/>
  <c r="CB135" i="4"/>
  <c r="CA135" i="4"/>
  <c r="BY135" i="4"/>
  <c r="BX135" i="4"/>
  <c r="BV135" i="4"/>
  <c r="BU135" i="4"/>
  <c r="BT135" i="4"/>
  <c r="BR135" i="4"/>
  <c r="BQ135" i="4"/>
  <c r="BO135" i="4"/>
  <c r="BN135" i="4"/>
  <c r="BM135" i="4"/>
  <c r="BK135" i="4"/>
  <c r="BJ135" i="4"/>
  <c r="BH135" i="4"/>
  <c r="BG135" i="4"/>
  <c r="BF135" i="4"/>
  <c r="BD135" i="4"/>
  <c r="BC135" i="4"/>
  <c r="BA135" i="4"/>
  <c r="AZ135" i="4"/>
  <c r="AY135" i="4"/>
  <c r="AW135" i="4"/>
  <c r="AV135" i="4"/>
  <c r="AT135" i="4"/>
  <c r="AS135" i="4"/>
  <c r="AR135" i="4"/>
  <c r="AP135" i="4"/>
  <c r="AO135" i="4"/>
  <c r="AM135" i="4"/>
  <c r="AL135" i="4"/>
  <c r="AK135" i="4"/>
  <c r="AI135" i="4"/>
  <c r="AH135" i="4"/>
  <c r="AF135" i="4"/>
  <c r="AE135" i="4"/>
  <c r="AD135" i="4"/>
  <c r="AB135" i="4"/>
  <c r="AA135" i="4"/>
  <c r="Y135" i="4"/>
  <c r="X135" i="4"/>
  <c r="W135" i="4"/>
  <c r="U135" i="4"/>
  <c r="T135" i="4"/>
  <c r="R135" i="4"/>
  <c r="Q135" i="4"/>
  <c r="P135" i="4"/>
  <c r="F135" i="4"/>
  <c r="E135" i="4"/>
  <c r="D135" i="4"/>
  <c r="C135" i="4"/>
  <c r="CG134" i="4"/>
  <c r="CG135" i="4" s="1"/>
  <c r="BZ134" i="4"/>
  <c r="BZ135" i="4" s="1"/>
  <c r="BS134" i="4"/>
  <c r="BS135" i="4" s="1"/>
  <c r="BL134" i="4"/>
  <c r="BL135" i="4" s="1"/>
  <c r="BE134" i="4"/>
  <c r="BE135" i="4" s="1"/>
  <c r="AX134" i="4"/>
  <c r="AX135" i="4" s="1"/>
  <c r="AQ134" i="4"/>
  <c r="AQ135" i="4" s="1"/>
  <c r="AJ134" i="4"/>
  <c r="AJ135" i="4" s="1"/>
  <c r="AC134" i="4"/>
  <c r="V134" i="4"/>
  <c r="V135" i="4" s="1"/>
  <c r="O134" i="4"/>
  <c r="O135" i="4" s="1"/>
  <c r="N134" i="4"/>
  <c r="N135" i="4" s="1"/>
  <c r="L134" i="4"/>
  <c r="L135" i="4" s="1"/>
  <c r="K134" i="4"/>
  <c r="K135" i="4" s="1"/>
  <c r="J134" i="4"/>
  <c r="CF130" i="4"/>
  <c r="CE130" i="4"/>
  <c r="CC130" i="4"/>
  <c r="CB130" i="4"/>
  <c r="CA130" i="4"/>
  <c r="BY130" i="4"/>
  <c r="BX130" i="4"/>
  <c r="BV130" i="4"/>
  <c r="BU130" i="4"/>
  <c r="BT130" i="4"/>
  <c r="BR130" i="4"/>
  <c r="BQ130" i="4"/>
  <c r="BO130" i="4"/>
  <c r="BN130" i="4"/>
  <c r="BM130" i="4"/>
  <c r="BK130" i="4"/>
  <c r="BJ130" i="4"/>
  <c r="BH130" i="4"/>
  <c r="BG130" i="4"/>
  <c r="BF130" i="4"/>
  <c r="BD130" i="4"/>
  <c r="BC130" i="4"/>
  <c r="BA130" i="4"/>
  <c r="AZ130" i="4"/>
  <c r="AY130" i="4"/>
  <c r="AW130" i="4"/>
  <c r="AV130" i="4"/>
  <c r="AT130" i="4"/>
  <c r="AS130" i="4"/>
  <c r="AR130" i="4"/>
  <c r="AP130" i="4"/>
  <c r="AO130" i="4"/>
  <c r="AM130" i="4"/>
  <c r="AL130" i="4"/>
  <c r="AK130" i="4"/>
  <c r="AI130" i="4"/>
  <c r="AH130" i="4"/>
  <c r="AF130" i="4"/>
  <c r="AE130" i="4"/>
  <c r="AD130" i="4"/>
  <c r="AB130" i="4"/>
  <c r="AA130" i="4"/>
  <c r="Y130" i="4"/>
  <c r="X130" i="4"/>
  <c r="W130" i="4"/>
  <c r="U130" i="4"/>
  <c r="T130" i="4"/>
  <c r="R130" i="4"/>
  <c r="Q130" i="4"/>
  <c r="P130" i="4"/>
  <c r="F130" i="4"/>
  <c r="E130" i="4"/>
  <c r="D130" i="4"/>
  <c r="C130" i="4"/>
  <c r="CG129" i="4"/>
  <c r="CG130" i="4" s="1"/>
  <c r="BZ129" i="4"/>
  <c r="BZ130" i="4" s="1"/>
  <c r="BS129" i="4"/>
  <c r="BS130" i="4" s="1"/>
  <c r="BL129" i="4"/>
  <c r="BL130" i="4" s="1"/>
  <c r="BE129" i="4"/>
  <c r="BE130" i="4" s="1"/>
  <c r="AX129" i="4"/>
  <c r="AX130" i="4" s="1"/>
  <c r="AQ129" i="4"/>
  <c r="AQ130" i="4" s="1"/>
  <c r="AJ129" i="4"/>
  <c r="AJ130" i="4" s="1"/>
  <c r="AC129" i="4"/>
  <c r="AC130" i="4" s="1"/>
  <c r="V129" i="4"/>
  <c r="V130" i="4" s="1"/>
  <c r="O129" i="4"/>
  <c r="O130" i="4" s="1"/>
  <c r="N129" i="4"/>
  <c r="N130" i="4" s="1"/>
  <c r="L129" i="4"/>
  <c r="L130" i="4" s="1"/>
  <c r="K129" i="4"/>
  <c r="K130" i="4" s="1"/>
  <c r="J129" i="4"/>
  <c r="CF125" i="4"/>
  <c r="CE125" i="4"/>
  <c r="CC125" i="4"/>
  <c r="CB125" i="4"/>
  <c r="CA125" i="4"/>
  <c r="BY125" i="4"/>
  <c r="BX125" i="4"/>
  <c r="BV125" i="4"/>
  <c r="BU125" i="4"/>
  <c r="BT125" i="4"/>
  <c r="BR125" i="4"/>
  <c r="BQ125" i="4"/>
  <c r="BO125" i="4"/>
  <c r="BN125" i="4"/>
  <c r="BM125" i="4"/>
  <c r="BK125" i="4"/>
  <c r="BJ125" i="4"/>
  <c r="BH125" i="4"/>
  <c r="BG125" i="4"/>
  <c r="BF125" i="4"/>
  <c r="BD125" i="4"/>
  <c r="BC125" i="4"/>
  <c r="BA125" i="4"/>
  <c r="AZ125" i="4"/>
  <c r="AY125" i="4"/>
  <c r="AW125" i="4"/>
  <c r="AV125" i="4"/>
  <c r="AT125" i="4"/>
  <c r="AS125" i="4"/>
  <c r="AR125" i="4"/>
  <c r="AP125" i="4"/>
  <c r="AO125" i="4"/>
  <c r="AM125" i="4"/>
  <c r="AL125" i="4"/>
  <c r="AK125" i="4"/>
  <c r="AI125" i="4"/>
  <c r="AH125" i="4"/>
  <c r="AF125" i="4"/>
  <c r="AE125" i="4"/>
  <c r="AD125" i="4"/>
  <c r="AB125" i="4"/>
  <c r="AA125" i="4"/>
  <c r="Y125" i="4"/>
  <c r="X125" i="4"/>
  <c r="W125" i="4"/>
  <c r="U125" i="4"/>
  <c r="T125" i="4"/>
  <c r="R125" i="4"/>
  <c r="Q125" i="4"/>
  <c r="P125" i="4"/>
  <c r="F125" i="4"/>
  <c r="E125" i="4"/>
  <c r="D125" i="4"/>
  <c r="C125" i="4"/>
  <c r="CG124" i="4"/>
  <c r="CG125" i="4" s="1"/>
  <c r="BZ124" i="4"/>
  <c r="BZ125" i="4" s="1"/>
  <c r="BS124" i="4"/>
  <c r="BS125" i="4" s="1"/>
  <c r="BL124" i="4"/>
  <c r="BL125" i="4" s="1"/>
  <c r="BE124" i="4"/>
  <c r="BE125" i="4" s="1"/>
  <c r="AX124" i="4"/>
  <c r="AX125" i="4" s="1"/>
  <c r="AQ124" i="4"/>
  <c r="AQ125" i="4" s="1"/>
  <c r="AJ124" i="4"/>
  <c r="AJ125" i="4" s="1"/>
  <c r="AC124" i="4"/>
  <c r="AC125" i="4" s="1"/>
  <c r="V124" i="4"/>
  <c r="V125" i="4" s="1"/>
  <c r="O124" i="4"/>
  <c r="O125" i="4" s="1"/>
  <c r="N124" i="4"/>
  <c r="N125" i="4" s="1"/>
  <c r="L124" i="4"/>
  <c r="L125" i="4" s="1"/>
  <c r="K124" i="4"/>
  <c r="K125" i="4" s="1"/>
  <c r="J124" i="4"/>
  <c r="J125" i="4" s="1"/>
  <c r="CF120" i="4"/>
  <c r="CE120" i="4"/>
  <c r="CC120" i="4"/>
  <c r="CB120" i="4"/>
  <c r="CA120" i="4"/>
  <c r="BY120" i="4"/>
  <c r="BX120" i="4"/>
  <c r="BV120" i="4"/>
  <c r="BU120" i="4"/>
  <c r="BT120" i="4"/>
  <c r="BR120" i="4"/>
  <c r="BQ120" i="4"/>
  <c r="BO120" i="4"/>
  <c r="BN120" i="4"/>
  <c r="BM120" i="4"/>
  <c r="BK120" i="4"/>
  <c r="BJ120" i="4"/>
  <c r="BH120" i="4"/>
  <c r="BG120" i="4"/>
  <c r="BF120" i="4"/>
  <c r="BD120" i="4"/>
  <c r="BC120" i="4"/>
  <c r="BA120" i="4"/>
  <c r="AZ120" i="4"/>
  <c r="AY120" i="4"/>
  <c r="AW120" i="4"/>
  <c r="AV120" i="4"/>
  <c r="AT120" i="4"/>
  <c r="AS120" i="4"/>
  <c r="AR120" i="4"/>
  <c r="AP120" i="4"/>
  <c r="AO120" i="4"/>
  <c r="AM120" i="4"/>
  <c r="AL120" i="4"/>
  <c r="AK120" i="4"/>
  <c r="AI120" i="4"/>
  <c r="AH120" i="4"/>
  <c r="AF120" i="4"/>
  <c r="AE120" i="4"/>
  <c r="AD120" i="4"/>
  <c r="AB120" i="4"/>
  <c r="AA120" i="4"/>
  <c r="Y120" i="4"/>
  <c r="X120" i="4"/>
  <c r="W120" i="4"/>
  <c r="U120" i="4"/>
  <c r="T120" i="4"/>
  <c r="R120" i="4"/>
  <c r="Q120" i="4"/>
  <c r="P120" i="4"/>
  <c r="F120" i="4"/>
  <c r="E120" i="4"/>
  <c r="D120" i="4"/>
  <c r="C120" i="4"/>
  <c r="CG119" i="4"/>
  <c r="CG120" i="4" s="1"/>
  <c r="BZ119" i="4"/>
  <c r="BZ120" i="4" s="1"/>
  <c r="BS119" i="4"/>
  <c r="BS120" i="4" s="1"/>
  <c r="BL119" i="4"/>
  <c r="BL120" i="4" s="1"/>
  <c r="BE119" i="4"/>
  <c r="BE120" i="4" s="1"/>
  <c r="AX119" i="4"/>
  <c r="AX120" i="4" s="1"/>
  <c r="AQ119" i="4"/>
  <c r="AQ120" i="4" s="1"/>
  <c r="AJ119" i="4"/>
  <c r="AJ120" i="4" s="1"/>
  <c r="AC119" i="4"/>
  <c r="AC120" i="4" s="1"/>
  <c r="V119" i="4"/>
  <c r="V120" i="4" s="1"/>
  <c r="O119" i="4"/>
  <c r="O120" i="4" s="1"/>
  <c r="N119" i="4"/>
  <c r="N120" i="4" s="1"/>
  <c r="L119" i="4"/>
  <c r="L120" i="4" s="1"/>
  <c r="K119" i="4"/>
  <c r="K120" i="4" s="1"/>
  <c r="J119" i="4"/>
  <c r="J120" i="4" s="1"/>
  <c r="CF115" i="4"/>
  <c r="CE115" i="4"/>
  <c r="CC115" i="4"/>
  <c r="CB115" i="4"/>
  <c r="CA115" i="4"/>
  <c r="BY115" i="4"/>
  <c r="BX115" i="4"/>
  <c r="BV115" i="4"/>
  <c r="BU115" i="4"/>
  <c r="BT115" i="4"/>
  <c r="BR115" i="4"/>
  <c r="BQ115" i="4"/>
  <c r="BO115" i="4"/>
  <c r="BN115" i="4"/>
  <c r="BM115" i="4"/>
  <c r="BK115" i="4"/>
  <c r="BJ115" i="4"/>
  <c r="BH115" i="4"/>
  <c r="BG115" i="4"/>
  <c r="BF115" i="4"/>
  <c r="BD115" i="4"/>
  <c r="BC115" i="4"/>
  <c r="BA115" i="4"/>
  <c r="AZ115" i="4"/>
  <c r="AY115" i="4"/>
  <c r="AW115" i="4"/>
  <c r="AV115" i="4"/>
  <c r="AT115" i="4"/>
  <c r="AS115" i="4"/>
  <c r="AR115" i="4"/>
  <c r="AP115" i="4"/>
  <c r="AO115" i="4"/>
  <c r="AM115" i="4"/>
  <c r="AL115" i="4"/>
  <c r="AK115" i="4"/>
  <c r="AI115" i="4"/>
  <c r="AH115" i="4"/>
  <c r="AF115" i="4"/>
  <c r="AE115" i="4"/>
  <c r="AD115" i="4"/>
  <c r="AB115" i="4"/>
  <c r="AA115" i="4"/>
  <c r="Y115" i="4"/>
  <c r="X115" i="4"/>
  <c r="W115" i="4"/>
  <c r="U115" i="4"/>
  <c r="T115" i="4"/>
  <c r="R115" i="4"/>
  <c r="Q115" i="4"/>
  <c r="P115" i="4"/>
  <c r="F115" i="4"/>
  <c r="E115" i="4"/>
  <c r="D115" i="4"/>
  <c r="C115" i="4"/>
  <c r="CG114" i="4"/>
  <c r="CG115" i="4" s="1"/>
  <c r="BZ114" i="4"/>
  <c r="BZ115" i="4" s="1"/>
  <c r="BS114" i="4"/>
  <c r="BS115" i="4" s="1"/>
  <c r="BL114" i="4"/>
  <c r="BL115" i="4" s="1"/>
  <c r="BE114" i="4"/>
  <c r="BE115" i="4" s="1"/>
  <c r="AX114" i="4"/>
  <c r="AX115" i="4" s="1"/>
  <c r="AQ114" i="4"/>
  <c r="AQ115" i="4" s="1"/>
  <c r="AJ114" i="4"/>
  <c r="AJ115" i="4" s="1"/>
  <c r="AC114" i="4"/>
  <c r="AC115" i="4" s="1"/>
  <c r="V114" i="4"/>
  <c r="V115" i="4" s="1"/>
  <c r="O114" i="4"/>
  <c r="O115" i="4" s="1"/>
  <c r="N114" i="4"/>
  <c r="N115" i="4" s="1"/>
  <c r="L114" i="4"/>
  <c r="L115" i="4" s="1"/>
  <c r="K114" i="4"/>
  <c r="K115" i="4" s="1"/>
  <c r="J114" i="4"/>
  <c r="J115" i="4" s="1"/>
  <c r="CF111" i="4"/>
  <c r="CE111" i="4"/>
  <c r="CC111" i="4"/>
  <c r="CB111" i="4"/>
  <c r="CA111" i="4"/>
  <c r="BY111" i="4"/>
  <c r="BX111" i="4"/>
  <c r="BV111" i="4"/>
  <c r="BU111" i="4"/>
  <c r="BT111" i="4"/>
  <c r="BR111" i="4"/>
  <c r="BQ111" i="4"/>
  <c r="BO111" i="4"/>
  <c r="BN111" i="4"/>
  <c r="BM111" i="4"/>
  <c r="BK111" i="4"/>
  <c r="BJ111" i="4"/>
  <c r="BH111" i="4"/>
  <c r="BG111" i="4"/>
  <c r="BF111" i="4"/>
  <c r="BD111" i="4"/>
  <c r="BC111" i="4"/>
  <c r="BA111" i="4"/>
  <c r="AZ111" i="4"/>
  <c r="AY111" i="4"/>
  <c r="AW111" i="4"/>
  <c r="AV111" i="4"/>
  <c r="AT111" i="4"/>
  <c r="AS111" i="4"/>
  <c r="AR111" i="4"/>
  <c r="AP111" i="4"/>
  <c r="AO111" i="4"/>
  <c r="AM111" i="4"/>
  <c r="AL111" i="4"/>
  <c r="AK111" i="4"/>
  <c r="AI111" i="4"/>
  <c r="AH111" i="4"/>
  <c r="AF111" i="4"/>
  <c r="AE111" i="4"/>
  <c r="AD111" i="4"/>
  <c r="AB111" i="4"/>
  <c r="AA111" i="4"/>
  <c r="Y111" i="4"/>
  <c r="X111" i="4"/>
  <c r="W111" i="4"/>
  <c r="U111" i="4"/>
  <c r="T111" i="4"/>
  <c r="R111" i="4"/>
  <c r="Q111" i="4"/>
  <c r="P111" i="4"/>
  <c r="F111" i="4"/>
  <c r="E111" i="4"/>
  <c r="D111" i="4"/>
  <c r="C111" i="4"/>
  <c r="CG110" i="4"/>
  <c r="CG111" i="4" s="1"/>
  <c r="BZ110" i="4"/>
  <c r="BZ111" i="4" s="1"/>
  <c r="BS110" i="4"/>
  <c r="BS111" i="4" s="1"/>
  <c r="BL110" i="4"/>
  <c r="BL111" i="4" s="1"/>
  <c r="BE110" i="4"/>
  <c r="BE111" i="4" s="1"/>
  <c r="AX110" i="4"/>
  <c r="AX111" i="4" s="1"/>
  <c r="AQ110" i="4"/>
  <c r="AQ111" i="4" s="1"/>
  <c r="AJ110" i="4"/>
  <c r="AJ111" i="4" s="1"/>
  <c r="AC110" i="4"/>
  <c r="AC111" i="4" s="1"/>
  <c r="V110" i="4"/>
  <c r="V111" i="4" s="1"/>
  <c r="O110" i="4"/>
  <c r="O111" i="4" s="1"/>
  <c r="N110" i="4"/>
  <c r="N111" i="4" s="1"/>
  <c r="L110" i="4"/>
  <c r="L111" i="4" s="1"/>
  <c r="K110" i="4"/>
  <c r="K111" i="4" s="1"/>
  <c r="J110" i="4"/>
  <c r="J111" i="4" s="1"/>
  <c r="CG105" i="4"/>
  <c r="CG106" i="4" s="1"/>
  <c r="BZ105" i="4"/>
  <c r="BS105" i="4"/>
  <c r="BS106" i="4" s="1"/>
  <c r="CF90" i="4"/>
  <c r="CE90" i="4"/>
  <c r="CC90" i="4"/>
  <c r="CB90" i="4"/>
  <c r="CA90" i="4"/>
  <c r="BY90" i="4"/>
  <c r="BX90" i="4"/>
  <c r="BV90" i="4"/>
  <c r="BU90" i="4"/>
  <c r="BT90" i="4"/>
  <c r="BR90" i="4"/>
  <c r="BR69" i="4" s="1"/>
  <c r="BQ90" i="4"/>
  <c r="BO90" i="4"/>
  <c r="BN90" i="4"/>
  <c r="BM90" i="4"/>
  <c r="BK90" i="4"/>
  <c r="BK69" i="4" s="1"/>
  <c r="BJ90" i="4"/>
  <c r="BH90" i="4"/>
  <c r="BG90" i="4"/>
  <c r="BF90" i="4"/>
  <c r="BD90" i="4"/>
  <c r="BC90" i="4"/>
  <c r="BA90" i="4"/>
  <c r="AZ90" i="4"/>
  <c r="AY90" i="4"/>
  <c r="AW90" i="4"/>
  <c r="AW10" i="4" s="1"/>
  <c r="AV90" i="4"/>
  <c r="AV10" i="4" s="1"/>
  <c r="AT90" i="4"/>
  <c r="AT10" i="4" s="1"/>
  <c r="AS90" i="4"/>
  <c r="AS10" i="4" s="1"/>
  <c r="AR90" i="4"/>
  <c r="AP90" i="4"/>
  <c r="AO90" i="4"/>
  <c r="AM90" i="4"/>
  <c r="AL90" i="4"/>
  <c r="AK90" i="4"/>
  <c r="AI90" i="4"/>
  <c r="AH90" i="4"/>
  <c r="AF90" i="4"/>
  <c r="AE90" i="4"/>
  <c r="AD90" i="4"/>
  <c r="AB90" i="4"/>
  <c r="AA90" i="4"/>
  <c r="Y90" i="4"/>
  <c r="X90" i="4"/>
  <c r="W90" i="4"/>
  <c r="U90" i="4"/>
  <c r="T90" i="4"/>
  <c r="R90" i="4"/>
  <c r="Q90" i="4"/>
  <c r="P90" i="4"/>
  <c r="O92" i="4"/>
  <c r="N92" i="4"/>
  <c r="L92" i="4"/>
  <c r="K92" i="4"/>
  <c r="J92" i="4"/>
  <c r="G92" i="4"/>
  <c r="O88" i="4"/>
  <c r="N88" i="4"/>
  <c r="L88" i="4"/>
  <c r="K88" i="4"/>
  <c r="J88" i="4"/>
  <c r="G88" i="4"/>
  <c r="O85" i="4"/>
  <c r="N85" i="4"/>
  <c r="L85" i="4"/>
  <c r="K85" i="4"/>
  <c r="J85" i="4"/>
  <c r="G85" i="4"/>
  <c r="CG84" i="4"/>
  <c r="BZ84" i="4"/>
  <c r="BS84" i="4"/>
  <c r="BL84" i="4"/>
  <c r="AX84" i="4"/>
  <c r="AC84" i="4"/>
  <c r="O84" i="4"/>
  <c r="N84" i="4"/>
  <c r="L84" i="4"/>
  <c r="K84" i="4"/>
  <c r="J84" i="4"/>
  <c r="CG83" i="4"/>
  <c r="CG71" i="4" s="1"/>
  <c r="CG69" i="4" s="1"/>
  <c r="BZ83" i="4"/>
  <c r="BS83" i="4"/>
  <c r="BS71" i="4" s="1"/>
  <c r="BL83" i="4"/>
  <c r="BL71" i="4" s="1"/>
  <c r="AX83" i="4"/>
  <c r="AX71" i="4" s="1"/>
  <c r="AX69" i="4" s="1"/>
  <c r="AC83" i="4"/>
  <c r="V83" i="4"/>
  <c r="O83" i="4"/>
  <c r="N83" i="4"/>
  <c r="L83" i="4"/>
  <c r="L71" i="4" s="1"/>
  <c r="L69" i="4" s="1"/>
  <c r="K83" i="4"/>
  <c r="K71" i="4" s="1"/>
  <c r="K69" i="4" s="1"/>
  <c r="J83" i="4"/>
  <c r="J71" i="4" s="1"/>
  <c r="J69" i="4" s="1"/>
  <c r="O77" i="4"/>
  <c r="N77" i="4"/>
  <c r="L77" i="4"/>
  <c r="K77" i="4"/>
  <c r="J77" i="4"/>
  <c r="O76" i="4"/>
  <c r="N76" i="4"/>
  <c r="L76" i="4"/>
  <c r="K76" i="4"/>
  <c r="J76" i="4"/>
  <c r="O75" i="4"/>
  <c r="N75" i="4"/>
  <c r="L75" i="4"/>
  <c r="K75" i="4"/>
  <c r="J75" i="4"/>
  <c r="O74" i="4"/>
  <c r="N74" i="4"/>
  <c r="L74" i="4"/>
  <c r="K74" i="4"/>
  <c r="J74" i="4"/>
  <c r="O73" i="4"/>
  <c r="N73" i="4"/>
  <c r="L73" i="4"/>
  <c r="K73" i="4"/>
  <c r="J73" i="4"/>
  <c r="O72" i="4"/>
  <c r="N72" i="4"/>
  <c r="L72" i="4"/>
  <c r="K72" i="4"/>
  <c r="J72" i="4"/>
  <c r="BZ67" i="4"/>
  <c r="BZ12" i="4" s="1"/>
  <c r="BL67" i="4"/>
  <c r="BL12" i="4" s="1"/>
  <c r="AQ67" i="4"/>
  <c r="AQ12" i="4" s="1"/>
  <c r="AC67" i="4"/>
  <c r="AC12" i="4" s="1"/>
  <c r="O67" i="4"/>
  <c r="N67" i="4"/>
  <c r="L67" i="4"/>
  <c r="K67" i="4"/>
  <c r="J67" i="4"/>
  <c r="Y12" i="4"/>
  <c r="X12" i="4"/>
  <c r="W12" i="4"/>
  <c r="U12" i="4"/>
  <c r="T12" i="4"/>
  <c r="R12" i="4"/>
  <c r="Q12" i="4"/>
  <c r="P12" i="4"/>
  <c r="BZ71" i="4" l="1"/>
  <c r="BZ69" i="4" s="1"/>
  <c r="N71" i="4"/>
  <c r="N69" i="4" s="1"/>
  <c r="CA149" i="4"/>
  <c r="CG3" i="4" s="1"/>
  <c r="BZ106" i="4"/>
  <c r="G105" i="4"/>
  <c r="G106" i="4" s="1"/>
  <c r="AC71" i="4"/>
  <c r="AC69" i="4" s="1"/>
  <c r="O71" i="4"/>
  <c r="AQ71" i="4"/>
  <c r="AQ69" i="4" s="1"/>
  <c r="AQ10" i="4" s="1"/>
  <c r="V71" i="4"/>
  <c r="V69" i="4" s="1"/>
  <c r="AJ71" i="4"/>
  <c r="AJ69" i="4" s="1"/>
  <c r="AJ10" i="4" s="1"/>
  <c r="CC168" i="4"/>
  <c r="CG170" i="4"/>
  <c r="CG169" i="4"/>
  <c r="H169" i="4"/>
  <c r="H168" i="4" s="1"/>
  <c r="AY149" i="4"/>
  <c r="BE3" i="4" s="1"/>
  <c r="I178" i="4"/>
  <c r="AR149" i="4"/>
  <c r="AX3" i="4" s="1"/>
  <c r="AW149" i="4"/>
  <c r="BY149" i="4"/>
  <c r="BT149" i="4"/>
  <c r="BZ3" i="4" s="1"/>
  <c r="K157" i="4"/>
  <c r="AK149" i="4"/>
  <c r="AQ3" i="4" s="1"/>
  <c r="O149" i="4"/>
  <c r="R149" i="4"/>
  <c r="K151" i="4"/>
  <c r="BM149" i="4"/>
  <c r="BS3" i="4" s="1"/>
  <c r="AT157" i="4"/>
  <c r="AT149" i="4" s="1"/>
  <c r="P7" i="10"/>
  <c r="CG12" i="4"/>
  <c r="I74" i="4"/>
  <c r="H74" i="4" s="1"/>
  <c r="I83" i="4"/>
  <c r="H83" i="4" s="1"/>
  <c r="G83" i="4"/>
  <c r="V90" i="4"/>
  <c r="AC90" i="4"/>
  <c r="AJ90" i="4"/>
  <c r="AQ90" i="4"/>
  <c r="BL90" i="4"/>
  <c r="BL69" i="4" s="1"/>
  <c r="G153" i="4"/>
  <c r="AM157" i="4"/>
  <c r="AM149" i="4" s="1"/>
  <c r="BA157" i="4"/>
  <c r="BA149" i="4" s="1"/>
  <c r="BO157" i="4"/>
  <c r="BO149" i="4" s="1"/>
  <c r="AJ157" i="4"/>
  <c r="G160" i="4"/>
  <c r="I72" i="4"/>
  <c r="G72" i="4"/>
  <c r="I75" i="4"/>
  <c r="H75" i="4" s="1"/>
  <c r="G75" i="4"/>
  <c r="I76" i="4"/>
  <c r="H76" i="4" s="1"/>
  <c r="BZ90" i="4"/>
  <c r="CG90" i="4"/>
  <c r="I129" i="4"/>
  <c r="I130" i="4" s="1"/>
  <c r="I134" i="4"/>
  <c r="I135" i="4" s="1"/>
  <c r="G134" i="4"/>
  <c r="G135" i="4" s="1"/>
  <c r="I139" i="4"/>
  <c r="I140" i="4" s="1"/>
  <c r="G139" i="4"/>
  <c r="G140" i="4" s="1"/>
  <c r="W149" i="4"/>
  <c r="AC3" i="4" s="1"/>
  <c r="P149" i="4"/>
  <c r="Y149" i="4"/>
  <c r="AD149" i="4"/>
  <c r="AJ3" i="4" s="1"/>
  <c r="H151" i="4"/>
  <c r="J151" i="4"/>
  <c r="V151" i="4"/>
  <c r="AJ151" i="4"/>
  <c r="AX151" i="4"/>
  <c r="BL151" i="4"/>
  <c r="BZ151" i="4"/>
  <c r="AC151" i="4"/>
  <c r="AQ151" i="4"/>
  <c r="BE151" i="4"/>
  <c r="BS151" i="4"/>
  <c r="CG151" i="4"/>
  <c r="J157" i="4"/>
  <c r="I159" i="4"/>
  <c r="I157" i="4" s="1"/>
  <c r="I73" i="4"/>
  <c r="H73" i="4" s="1"/>
  <c r="N12" i="4"/>
  <c r="V12" i="4"/>
  <c r="K7" i="10" s="1"/>
  <c r="G178" i="4"/>
  <c r="G175" i="4" s="1"/>
  <c r="G158" i="4"/>
  <c r="BE90" i="4"/>
  <c r="G124" i="4"/>
  <c r="G125" i="4" s="1"/>
  <c r="I119" i="4"/>
  <c r="I120" i="4" s="1"/>
  <c r="BS90" i="4"/>
  <c r="BS69" i="4" s="1"/>
  <c r="G114" i="4"/>
  <c r="G115" i="4" s="1"/>
  <c r="I110" i="4"/>
  <c r="I111" i="4" s="1"/>
  <c r="AX90" i="4"/>
  <c r="G76" i="4"/>
  <c r="G74" i="4"/>
  <c r="G73" i="4"/>
  <c r="G110" i="4"/>
  <c r="G111" i="4" s="1"/>
  <c r="I114" i="4"/>
  <c r="I115" i="4" s="1"/>
  <c r="G119" i="4"/>
  <c r="G120" i="4" s="1"/>
  <c r="I124" i="4"/>
  <c r="I125" i="4" s="1"/>
  <c r="G129" i="4"/>
  <c r="G130" i="4" s="1"/>
  <c r="AF149" i="4"/>
  <c r="V157" i="4"/>
  <c r="AI149" i="4"/>
  <c r="AP149" i="4"/>
  <c r="BD149" i="4"/>
  <c r="BR149" i="4"/>
  <c r="CF149" i="4"/>
  <c r="AX157" i="4"/>
  <c r="BL157" i="4"/>
  <c r="BZ157" i="4"/>
  <c r="AC157" i="4"/>
  <c r="CA170" i="4"/>
  <c r="K12" i="4"/>
  <c r="I77" i="4"/>
  <c r="H77" i="4" s="1"/>
  <c r="G77" i="4"/>
  <c r="I84" i="4"/>
  <c r="H84" i="4" s="1"/>
  <c r="G84" i="4"/>
  <c r="I85" i="4"/>
  <c r="H85" i="4" s="1"/>
  <c r="I88" i="4"/>
  <c r="H88" i="4" s="1"/>
  <c r="I92" i="4"/>
  <c r="H92" i="4" s="1"/>
  <c r="U149" i="4"/>
  <c r="AB149" i="4"/>
  <c r="I67" i="4"/>
  <c r="H67" i="4" s="1"/>
  <c r="G67" i="4"/>
  <c r="S7" i="10"/>
  <c r="V7" i="10"/>
  <c r="T7" i="10"/>
  <c r="W7" i="10"/>
  <c r="L12" i="4"/>
  <c r="O12" i="4"/>
  <c r="CC149" i="4"/>
  <c r="G152" i="4"/>
  <c r="I151" i="4"/>
  <c r="BH149" i="4"/>
  <c r="BV149" i="4"/>
  <c r="BE157" i="4"/>
  <c r="BS157" i="4"/>
  <c r="CG157" i="4"/>
  <c r="CG149" i="4" s="1"/>
  <c r="G161" i="4"/>
  <c r="J12" i="4"/>
  <c r="L7" i="10"/>
  <c r="G159" i="4"/>
  <c r="AQ157" i="4"/>
  <c r="G169" i="4"/>
  <c r="G168" i="4" s="1"/>
  <c r="J130" i="4"/>
  <c r="J135" i="4"/>
  <c r="AC135" i="4"/>
  <c r="J140" i="4"/>
  <c r="AC140" i="4"/>
  <c r="J144" i="4"/>
  <c r="I143" i="4"/>
  <c r="I144" i="4" s="1"/>
  <c r="AC144" i="4"/>
  <c r="G143" i="4"/>
  <c r="G144" i="4" s="1"/>
  <c r="H159" i="4"/>
  <c r="H157" i="4" s="1"/>
  <c r="CA169" i="4"/>
  <c r="I71" i="4" l="1"/>
  <c r="I69" i="4" s="1"/>
  <c r="AA7" i="10"/>
  <c r="H149" i="4"/>
  <c r="J149" i="4"/>
  <c r="H178" i="4"/>
  <c r="H175" i="4" s="1"/>
  <c r="I175" i="4"/>
  <c r="I149" i="4"/>
  <c r="K149" i="4"/>
  <c r="G71" i="4"/>
  <c r="H72" i="4"/>
  <c r="H71" i="4" s="1"/>
  <c r="CA168" i="4"/>
  <c r="CG168" i="4"/>
  <c r="AA12" i="10" s="1"/>
  <c r="Y12" i="10" s="1"/>
  <c r="BE149" i="4"/>
  <c r="T10" i="10" s="1"/>
  <c r="T9" i="10" s="1"/>
  <c r="R9" i="10" s="1"/>
  <c r="BL149" i="4"/>
  <c r="AX149" i="4"/>
  <c r="BZ149" i="4"/>
  <c r="V149" i="4"/>
  <c r="BS149" i="4"/>
  <c r="H129" i="4"/>
  <c r="H130" i="4" s="1"/>
  <c r="AA10" i="10"/>
  <c r="AA9" i="10" s="1"/>
  <c r="Y9" i="10" s="1"/>
  <c r="H110" i="4"/>
  <c r="H111" i="4" s="1"/>
  <c r="AC149" i="4"/>
  <c r="H139" i="4"/>
  <c r="H140" i="4" s="1"/>
  <c r="G157" i="4"/>
  <c r="AQ149" i="4"/>
  <c r="H134" i="4"/>
  <c r="H135" i="4" s="1"/>
  <c r="H119" i="4"/>
  <c r="H120" i="4" s="1"/>
  <c r="G151" i="4"/>
  <c r="AJ149" i="4"/>
  <c r="H13" i="10"/>
  <c r="H12" i="10" s="1"/>
  <c r="U7" i="10"/>
  <c r="Z7" i="10"/>
  <c r="R7" i="10"/>
  <c r="J7" i="10"/>
  <c r="O7" i="10"/>
  <c r="N7" i="10" s="1"/>
  <c r="H124" i="4"/>
  <c r="H125" i="4" s="1"/>
  <c r="H114" i="4"/>
  <c r="H115" i="4" s="1"/>
  <c r="G12" i="4"/>
  <c r="CI12" i="4" s="1"/>
  <c r="H12" i="4"/>
  <c r="I12" i="4"/>
  <c r="H143" i="4"/>
  <c r="H144" i="4" s="1"/>
  <c r="G90" i="4"/>
  <c r="CI90" i="4" s="1"/>
  <c r="I90" i="4"/>
  <c r="Y7" i="10" l="1"/>
  <c r="G149" i="4"/>
  <c r="CI149" i="4" s="1"/>
  <c r="CI168" i="4"/>
  <c r="H7" i="10"/>
  <c r="H90" i="4"/>
  <c r="H10" i="10" l="1"/>
  <c r="H9" i="10" s="1"/>
  <c r="G69" i="4" l="1"/>
  <c r="H8" i="10" l="1"/>
  <c r="H6" i="10" s="1"/>
  <c r="G10" i="4"/>
  <c r="G8" i="4" l="1"/>
  <c r="H4" i="10" l="1"/>
  <c r="C5" i="10" s="1"/>
  <c r="BR10" i="4"/>
  <c r="AZ10" i="4"/>
  <c r="BD10" i="4"/>
  <c r="BK10" i="4"/>
  <c r="AB10" i="4"/>
  <c r="BY10" i="4"/>
  <c r="T10" i="4"/>
  <c r="BQ10" i="4"/>
  <c r="CC10" i="4"/>
  <c r="AA10" i="4"/>
  <c r="H69" i="4"/>
  <c r="H10" i="4" s="1"/>
  <c r="BU10" i="4"/>
  <c r="L10" i="4"/>
  <c r="CE10" i="4"/>
  <c r="BG10" i="4"/>
  <c r="AE10" i="4"/>
  <c r="AY10" i="4"/>
  <c r="J10" i="4"/>
  <c r="W10" i="4"/>
  <c r="BN10" i="4"/>
  <c r="X10" i="4"/>
  <c r="AF10" i="4"/>
  <c r="K10" i="4"/>
  <c r="Q10" i="4"/>
  <c r="BT10" i="4"/>
  <c r="CI71" i="4"/>
  <c r="O69" i="4"/>
  <c r="O10" i="4" s="1"/>
  <c r="O8" i="4" s="1"/>
  <c r="BA10" i="4"/>
  <c r="BV10" i="4"/>
  <c r="K8" i="10"/>
  <c r="U10" i="4"/>
  <c r="BC10" i="4"/>
  <c r="P69" i="4"/>
  <c r="P10" i="4" s="1"/>
  <c r="R10" i="4"/>
  <c r="AC10" i="4"/>
  <c r="Y10" i="4"/>
  <c r="I10" i="4"/>
  <c r="I8" i="4" s="1"/>
  <c r="N10" i="4"/>
  <c r="AD10" i="4"/>
  <c r="CB10" i="4"/>
  <c r="BF10" i="4"/>
  <c r="BO10" i="4"/>
  <c r="BJ10" i="4"/>
  <c r="BH10" i="4"/>
  <c r="CA10" i="4"/>
  <c r="BX10" i="4"/>
  <c r="BM10" i="4"/>
  <c r="BE10" i="4"/>
  <c r="O8" i="10"/>
  <c r="CF10" i="4"/>
  <c r="C30" i="10" l="1"/>
  <c r="S8" i="10"/>
  <c r="AX10" i="4"/>
  <c r="Z8" i="10"/>
  <c r="Y8" i="10" s="1"/>
  <c r="BZ10" i="4"/>
  <c r="Z6" i="10" s="1"/>
  <c r="V8" i="10"/>
  <c r="BL10" i="4"/>
  <c r="V6" i="10" s="1"/>
  <c r="W8" i="10"/>
  <c r="BS10" i="4"/>
  <c r="W6" i="10" s="1"/>
  <c r="AA8" i="10"/>
  <c r="CG10" i="4"/>
  <c r="P20" i="10"/>
  <c r="AA20" i="10"/>
  <c r="V20" i="10"/>
  <c r="V10" i="4"/>
  <c r="K6" i="10" s="1"/>
  <c r="O20" i="10"/>
  <c r="S20" i="10"/>
  <c r="Z20" i="10"/>
  <c r="W20" i="10"/>
  <c r="T20" i="10"/>
  <c r="H8" i="4"/>
  <c r="L20" i="10"/>
  <c r="K20" i="10"/>
  <c r="T6" i="10"/>
  <c r="BE8" i="4"/>
  <c r="T4" i="10" s="1"/>
  <c r="AQ8" i="4"/>
  <c r="P4" i="10" s="1"/>
  <c r="P6" i="10"/>
  <c r="L6" i="10"/>
  <c r="AC8" i="4"/>
  <c r="L4" i="10" s="1"/>
  <c r="L8" i="10"/>
  <c r="J8" i="10" s="1"/>
  <c r="P8" i="10"/>
  <c r="N8" i="10" s="1"/>
  <c r="T8" i="10"/>
  <c r="R8" i="10" s="1"/>
  <c r="CI69" i="4"/>
  <c r="U8" i="10" l="1"/>
  <c r="BS8" i="4"/>
  <c r="W4" i="10" s="1"/>
  <c r="U6" i="10"/>
  <c r="BL8" i="4"/>
  <c r="V4" i="10" s="1"/>
  <c r="V8" i="4"/>
  <c r="K4" i="10" s="1"/>
  <c r="J4" i="10" s="1"/>
  <c r="J6" i="10"/>
  <c r="CI10" i="4"/>
  <c r="BZ8" i="4"/>
  <c r="Z4" i="10" s="1"/>
  <c r="S6" i="10"/>
  <c r="R6" i="10" s="1"/>
  <c r="AX8" i="4"/>
  <c r="S4" i="10" s="1"/>
  <c r="R4" i="10" s="1"/>
  <c r="O6" i="10"/>
  <c r="N6" i="10" s="1"/>
  <c r="AJ8" i="4"/>
  <c r="O4" i="10" s="1"/>
  <c r="N4" i="10" s="1"/>
  <c r="CG8" i="4"/>
  <c r="AA4" i="10" s="1"/>
  <c r="AA6" i="10"/>
  <c r="Y6" i="10" s="1"/>
  <c r="Y4" i="10" l="1"/>
  <c r="U4" i="10"/>
  <c r="CI8" i="4"/>
</calcChain>
</file>

<file path=xl/sharedStrings.xml><?xml version="1.0" encoding="utf-8"?>
<sst xmlns="http://schemas.openxmlformats.org/spreadsheetml/2006/main" count="988" uniqueCount="380">
  <si>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</si>
  <si>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</si>
  <si>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</si>
  <si>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</si>
  <si>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</si>
  <si>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</si>
  <si>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</si>
  <si>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</si>
  <si>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</si>
  <si>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</si>
  <si>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</si>
  <si>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</si>
  <si>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</si>
  <si>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</si>
  <si>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</si>
  <si>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</si>
  <si>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</si>
  <si>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</si>
  <si>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</si>
  <si>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</si>
  <si>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</si>
  <si>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</si>
  <si>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</si>
  <si>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</si>
  <si>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</si>
  <si>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</si>
  <si>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</si>
  <si>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</si>
  <si>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</si>
  <si>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</si>
  <si>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</si>
  <si>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</si>
  <si>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</si>
  <si>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</si>
  <si>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</si>
  <si>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</si>
  <si>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</si>
  <si>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</si>
  <si>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</si>
  <si>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</si>
  <si>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</si>
  <si>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</si>
  <si>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</si>
  <si>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</si>
  <si>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</si>
  <si>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</si>
  <si>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</si>
  <si>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</si>
  <si>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</si>
  <si>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</si>
  <si>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</si>
  <si>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</si>
  <si>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</si>
  <si>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</si>
  <si>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</si>
  <si>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</si>
  <si>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</si>
  <si>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</si>
  <si>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</si>
  <si>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</si>
  <si>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</si>
  <si>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</si>
  <si>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</si>
  <si>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</si>
  <si>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</si>
  <si>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</si>
  <si>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</si>
  <si>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</si>
  <si>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</si>
  <si>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</si>
  <si>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</si>
  <si>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</si>
  <si>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</si>
  <si>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</si>
  <si>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</si>
  <si>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</si>
  <si>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</si>
  <si>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</si>
  <si>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</si>
  <si>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</si>
  <si>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</si>
  <si>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</si>
  <si>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</si>
  <si>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</si>
  <si>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</si>
  <si>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Б1.В.ОД.16</t>
  </si>
  <si>
    <t>Б1.В.ОД.17</t>
  </si>
  <si>
    <t>Элективные курсы по физической культуре и спорту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</si>
  <si>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</si>
  <si>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</si>
  <si>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</si>
  <si>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</si>
  <si>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</si>
  <si>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</si>
  <si>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</si>
  <si>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</si>
  <si>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</si>
  <si>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</si>
  <si>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</si>
  <si>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</si>
  <si>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</si>
  <si>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</si>
  <si>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</si>
  <si>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</si>
  <si>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</si>
  <si>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</si>
  <si>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</si>
  <si>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</si>
  <si>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</si>
  <si>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</si>
  <si>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</si>
  <si>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</si>
  <si>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</si>
  <si>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</si>
  <si>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Б2.У.1</t>
  </si>
  <si>
    <t>Б2.П</t>
  </si>
  <si>
    <t>Б2.П.1</t>
  </si>
  <si>
    <t>Б2.П.3</t>
  </si>
  <si>
    <t>Преддипломная практика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</si>
  <si>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</si>
  <si>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</si>
  <si>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</si>
  <si>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</si>
  <si>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</si>
  <si>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</si>
  <si>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</si>
  <si>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</si>
  <si>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</si>
  <si>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Базовая часть</t>
  </si>
  <si>
    <t>Иностранный язык</t>
  </si>
  <si>
    <t>Философия</t>
  </si>
  <si>
    <t>Физическая культура и спорт</t>
  </si>
  <si>
    <t>Профсоюзное движение</t>
  </si>
  <si>
    <t>Культурология</t>
  </si>
  <si>
    <t>История культуры Санкт-Петербурга</t>
  </si>
  <si>
    <t>6</t>
  </si>
  <si>
    <t>Вариативная часть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</si>
  <si>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</si>
  <si>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</si>
  <si>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</si>
  <si>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</si>
  <si>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</si>
  <si>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</si>
  <si>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</si>
  <si>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</si>
  <si>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</si>
  <si>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</si>
  <si>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</si>
  <si>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</si>
  <si>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</si>
  <si>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</si>
  <si>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Декан</t>
  </si>
  <si>
    <t>Зав. кафедрой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</si>
  <si>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</si>
  <si>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</si>
  <si>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</si>
  <si>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</si>
  <si>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</si>
  <si>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</si>
  <si>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</si>
  <si>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</si>
  <si>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</si>
  <si>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</si>
  <si>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</si>
  <si>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</si>
  <si>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</si>
  <si>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</si>
  <si>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</si>
  <si>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</si>
  <si>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</si>
  <si>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</si>
  <si>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</si>
  <si>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</si>
  <si>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</si>
  <si>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</si>
  <si>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</si>
  <si>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</si>
  <si>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</si>
  <si>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</si>
  <si>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>НОУ ВПО "Санкт-Петербургский Гуманитарный университет профсоюзов_x000D_"</t>
  </si>
  <si>
    <t>История (история России, всеобщая история)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</si>
  <si>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</si>
  <si>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</si>
  <si>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</si>
  <si>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</si>
  <si>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</si>
  <si>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</si>
  <si>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</si>
  <si>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</si>
  <si>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</si>
  <si>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</si>
  <si>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</si>
  <si>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</si>
  <si>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</si>
  <si>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Обязательная часть Блока 2
Производственная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</si>
  <si>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</si>
  <si>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</si>
  <si>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</si>
  <si>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?</t>
  </si>
  <si>
    <t>Основы права</t>
  </si>
  <si>
    <t>Русский язык и культура речи</t>
  </si>
  <si>
    <t>Практикум по дипломному проектированию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</si>
  <si>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</si>
  <si>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</si>
  <si>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</si>
  <si>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</si>
  <si>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</si>
  <si>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</si>
  <si>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</si>
  <si>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</si>
  <si>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Часть Блока 2, формируемая участниками образовательных отношений
Производственная практика</t>
  </si>
  <si>
    <t>&gt;160</t>
  </si>
  <si>
    <t>&gt;9</t>
  </si>
  <si>
    <t>&gt;6</t>
  </si>
  <si>
    <t>НРК</t>
  </si>
  <si>
    <t>Национально-региональный компонент</t>
  </si>
  <si>
    <t>ФТД.1</t>
  </si>
  <si>
    <t>Валеология</t>
  </si>
  <si>
    <t>ФТД.2</t>
  </si>
  <si>
    <t>Мировая культура и искусство</t>
  </si>
  <si>
    <t xml:space="preserve">Психология безопасности </t>
  </si>
  <si>
    <t>Б1.Б.49</t>
  </si>
  <si>
    <t>Б1.Б.50</t>
  </si>
  <si>
    <t>Б1.Б.51</t>
  </si>
  <si>
    <t>Экономика</t>
  </si>
  <si>
    <t>Социология</t>
  </si>
  <si>
    <t>Общая психология</t>
  </si>
  <si>
    <t>Социальная психология</t>
  </si>
  <si>
    <t>Психология конфликта</t>
  </si>
  <si>
    <t>Психология труда</t>
  </si>
  <si>
    <t>5</t>
  </si>
  <si>
    <t>Педагогика</t>
  </si>
  <si>
    <t xml:space="preserve">Учебно-ознакомительная практика </t>
  </si>
  <si>
    <t xml:space="preserve">Производственная практика в профильных организациях </t>
  </si>
  <si>
    <t>Б2.П.2</t>
  </si>
  <si>
    <t xml:space="preserve">Научно-исследовательская (квалификационная) практика </t>
  </si>
  <si>
    <t>Литература</t>
  </si>
  <si>
    <t>Политология</t>
  </si>
  <si>
    <t>История конфликтологии</t>
  </si>
  <si>
    <t>Введение в конфликтологию</t>
  </si>
  <si>
    <t>Информационные технологии в конфликтологии</t>
  </si>
  <si>
    <t>Философия конфликта</t>
  </si>
  <si>
    <t>Основы менеджмента</t>
  </si>
  <si>
    <t>Политическая конфликтология</t>
  </si>
  <si>
    <t>Теория и методы формирования толерантности</t>
  </si>
  <si>
    <t>Организационно-управленческая конфликтология</t>
  </si>
  <si>
    <t>Гражданское право</t>
  </si>
  <si>
    <t>Семейное право</t>
  </si>
  <si>
    <t>Предпринимательское право</t>
  </si>
  <si>
    <t>Трудовое право</t>
  </si>
  <si>
    <t>Экономическая конфликтология</t>
  </si>
  <si>
    <t>Этика</t>
  </si>
  <si>
    <t>Конфликты в сфере отраслевого права</t>
  </si>
  <si>
    <t>Правовое регулирование конфликтов</t>
  </si>
  <si>
    <t>Основы предпринимательства</t>
  </si>
  <si>
    <t>Технологии PR в конфликтологии</t>
  </si>
  <si>
    <t>Культурология конфликта</t>
  </si>
  <si>
    <t>Конфликтологическое проектирование</t>
  </si>
  <si>
    <t>Инклюзия в социальной и профессиональной деятельности</t>
  </si>
  <si>
    <t>Конфликтология международных отношений</t>
  </si>
  <si>
    <t>Конфликтология духовной сферы</t>
  </si>
  <si>
    <t>Юридическая конфликтология</t>
  </si>
  <si>
    <t>Педагогическая конфликтология</t>
  </si>
  <si>
    <t>Социальное партнерство (профсоюзы)</t>
  </si>
  <si>
    <t>Государственное урегулирование конфликтов и трудовой арбитраж</t>
  </si>
  <si>
    <t>Социология труда</t>
  </si>
  <si>
    <t>Семейные конфликты</t>
  </si>
  <si>
    <t>Конфликтология сфер социальной практики</t>
  </si>
  <si>
    <t>Социология конфликта</t>
  </si>
  <si>
    <t>История социально-трудовых конфликтов</t>
  </si>
  <si>
    <t>Методология и методика научного исследования конфликтов</t>
  </si>
  <si>
    <t>Экономика труда</t>
  </si>
  <si>
    <t>Современные аспекты СТК</t>
  </si>
  <si>
    <t>Социальная коммуникация</t>
  </si>
  <si>
    <t>Тренинг коммуникации</t>
  </si>
  <si>
    <t>Трудовые конфликты</t>
  </si>
  <si>
    <t>Конфликтологическое консультирование</t>
  </si>
  <si>
    <t>Организационные конфликты</t>
  </si>
  <si>
    <t>Конфликтология организационно-трудовой сферы</t>
  </si>
  <si>
    <t>Религиозные конфликты</t>
  </si>
  <si>
    <t>Конфликты миграций</t>
  </si>
  <si>
    <t>Иная контакт. раб.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</si>
  <si>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</si>
  <si>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</si>
  <si>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</si>
  <si>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</si>
  <si>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</si>
  <si>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</si>
  <si>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</si>
  <si>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</si>
  <si>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</si>
  <si>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</si>
  <si>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</si>
  <si>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</si>
  <si>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</si>
  <si>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</si>
  <si>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</si>
  <si>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</si>
  <si>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</si>
  <si>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</si>
  <si>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</si>
  <si>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</si>
  <si>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</si>
  <si>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</si>
  <si>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</si>
  <si>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</si>
  <si>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</si>
  <si>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</si>
  <si>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</si>
  <si>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</si>
  <si>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</si>
  <si>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</si>
  <si>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</si>
  <si>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</si>
  <si>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</si>
  <si>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</si>
  <si>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</si>
  <si>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</si>
  <si>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</si>
  <si>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</si>
  <si>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</si>
  <si>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</si>
  <si>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</si>
  <si>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</si>
  <si>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</si>
  <si>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</si>
  <si>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</si>
  <si>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</si>
  <si>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</si>
  <si>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</si>
  <si>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</si>
  <si>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</si>
  <si>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</si>
  <si>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</si>
  <si>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</si>
  <si>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</si>
  <si>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</si>
  <si>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</si>
  <si>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</si>
  <si>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</si>
  <si>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</si>
  <si>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</si>
  <si>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</si>
  <si>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</si>
  <si>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</si>
  <si>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</si>
  <si>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</si>
  <si>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</si>
  <si>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</si>
  <si>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</si>
  <si>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</si>
  <si>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</si>
  <si>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</si>
  <si>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</si>
  <si>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</si>
  <si>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</si>
  <si>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</si>
  <si>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</si>
  <si>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 xml:space="preserve">2. Условные обозначения: </t>
  </si>
  <si>
    <t>Теоретическое обучение</t>
  </si>
  <si>
    <t>Экзаменационные сессии</t>
  </si>
  <si>
    <t>Учебная практика</t>
  </si>
  <si>
    <t>Учебная практика (рассред.)</t>
  </si>
  <si>
    <t>Н</t>
  </si>
  <si>
    <t>Научно-исследовательская работа</t>
  </si>
  <si>
    <t>Научно-исследовательская работа (рассред.)</t>
  </si>
  <si>
    <t>Производственная практика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</si>
  <si>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</si>
  <si>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</si>
  <si>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</si>
  <si>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</si>
  <si>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 xml:space="preserve">Направление 37.03.02  Конфликтология </t>
  </si>
  <si>
    <t>Профиль: "Социально-трудовые конфликты"</t>
  </si>
  <si>
    <t>37.03.02</t>
  </si>
  <si>
    <t>Объем контактной работы обучающихся с педагогическими работниками  при проведении учебных занятий - не менее 40 % общего объема времени, отводимого на реализацию дисциплин (модулей).</t>
  </si>
  <si>
    <t>Б1.Б.13</t>
  </si>
  <si>
    <t>Срок обучения: 4 г. 11,5 мес.</t>
  </si>
  <si>
    <t>-</t>
  </si>
  <si>
    <t>Управление коммуникациями в конфликте</t>
  </si>
  <si>
    <t>Технологии урегулирования конфликтов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</si>
</sst>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charset val="252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03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36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9" borderId="1" xfId="4" applyFill="1" applyBorder="1" applyAlignment="1">
      <alignment horizontal="center"/>
    </xf>
    <xf numFmtId="0" fontId="4" fillId="9" borderId="5" xfId="4" applyFill="1" applyBorder="1" applyAlignment="1">
      <alignment horizontal="center"/>
    </xf>
    <xf numFmtId="0" fontId="4" fillId="9" borderId="1" xfId="4" applyFill="1" applyBorder="1"/>
    <xf numFmtId="0" fontId="4" fillId="0" borderId="0" xfId="4"/>
    <xf numFmtId="0" fontId="4" fillId="9" borderId="2" xfId="4" applyFill="1" applyBorder="1" applyAlignment="1">
      <alignment horizontal="center"/>
    </xf>
    <xf numFmtId="0" fontId="4" fillId="0" borderId="0" xfId="4" applyBorder="1"/>
    <xf numFmtId="0" fontId="22" fillId="8" borderId="1" xfId="4" applyFont="1" applyFill="1" applyBorder="1" applyAlignment="1">
      <alignment horizontal="center" vertical="center"/>
    </xf>
    <xf numFmtId="0" fontId="4" fillId="9" borderId="7" xfId="4" applyFill="1" applyBorder="1" applyAlignment="1">
      <alignment horizontal="center"/>
    </xf>
    <xf numFmtId="0" fontId="4" fillId="10" borderId="8" xfId="4" applyFill="1" applyBorder="1"/>
    <xf numFmtId="0" fontId="11" fillId="10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0" borderId="8" xfId="4" applyFont="1" applyFill="1" applyBorder="1" applyAlignment="1">
      <alignment horizontal="center" vertical="center"/>
    </xf>
    <xf numFmtId="0" fontId="11" fillId="10" borderId="8" xfId="4" applyFont="1" applyFill="1" applyBorder="1" applyAlignment="1">
      <alignment horizontal="center" vertical="center"/>
    </xf>
    <xf numFmtId="0" fontId="4" fillId="9" borderId="8" xfId="4" applyFill="1" applyBorder="1"/>
    <xf numFmtId="0" fontId="3" fillId="11" borderId="8" xfId="4" applyFont="1" applyFill="1" applyBorder="1" applyAlignment="1">
      <alignment horizontal="center" vertical="center"/>
    </xf>
    <xf numFmtId="0" fontId="3" fillId="9" borderId="8" xfId="4" applyFont="1" applyFill="1" applyBorder="1" applyAlignment="1">
      <alignment horizontal="center" vertical="center"/>
    </xf>
    <xf numFmtId="0" fontId="3" fillId="11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9" borderId="8" xfId="4" applyFont="1" applyFill="1" applyBorder="1" applyAlignment="1">
      <alignment horizontal="left" vertical="center" wrapText="1"/>
    </xf>
    <xf numFmtId="9" fontId="3" fillId="9" borderId="8" xfId="4" applyNumberFormat="1" applyFont="1" applyFill="1" applyBorder="1" applyAlignment="1">
      <alignment horizontal="center" vertical="center"/>
    </xf>
    <xf numFmtId="165" fontId="3" fillId="9" borderId="8" xfId="4" applyNumberFormat="1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9" borderId="7" xfId="4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left" vertical="center"/>
    </xf>
    <xf numFmtId="9" fontId="3" fillId="9" borderId="7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horizontal="center" vertical="center"/>
    </xf>
    <xf numFmtId="0" fontId="3" fillId="12" borderId="7" xfId="4" applyFont="1" applyFill="1" applyBorder="1" applyAlignment="1">
      <alignment horizontal="center" vertical="center"/>
    </xf>
    <xf numFmtId="0" fontId="4" fillId="9" borderId="7" xfId="4" applyFill="1" applyBorder="1"/>
    <xf numFmtId="0" fontId="11" fillId="13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2" borderId="1" xfId="4" applyFont="1" applyFill="1" applyBorder="1" applyAlignment="1">
      <alignment horizontal="center" vertical="center"/>
    </xf>
    <xf numFmtId="0" fontId="11" fillId="7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3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2" borderId="44" xfId="4" applyFont="1" applyFill="1" applyBorder="1" applyAlignment="1">
      <alignment horizontal="center" vertical="center"/>
    </xf>
    <xf numFmtId="0" fontId="4" fillId="9" borderId="44" xfId="4" applyFill="1" applyBorder="1"/>
    <xf numFmtId="0" fontId="3" fillId="9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9" borderId="1" xfId="4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left" vertical="center"/>
    </xf>
    <xf numFmtId="49" fontId="3" fillId="12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9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3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2" borderId="44" xfId="4" applyNumberFormat="1" applyFont="1" applyFill="1" applyBorder="1" applyAlignment="1">
      <alignment horizontal="center" vertical="center"/>
    </xf>
    <xf numFmtId="0" fontId="3" fillId="9" borderId="7" xfId="4" applyFont="1" applyFill="1" applyBorder="1" applyAlignment="1">
      <alignment vertical="center" wrapText="1"/>
    </xf>
    <xf numFmtId="0" fontId="4" fillId="0" borderId="7" xfId="4" applyBorder="1"/>
    <xf numFmtId="49" fontId="3" fillId="12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9" borderId="7" xfId="4" applyNumberFormat="1" applyFont="1" applyFill="1" applyBorder="1" applyAlignment="1">
      <alignment horizontal="center" vertical="center"/>
    </xf>
    <xf numFmtId="9" fontId="3" fillId="9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3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9" borderId="28" xfId="4" applyFill="1" applyBorder="1" applyAlignment="1"/>
    <xf numFmtId="0" fontId="24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5" fillId="4" borderId="7" xfId="4" applyFont="1" applyFill="1" applyBorder="1" applyAlignment="1">
      <alignment horizontal="center"/>
    </xf>
    <xf numFmtId="0" fontId="24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5" fillId="4" borderId="1" xfId="4" applyFont="1" applyFill="1" applyBorder="1" applyAlignment="1">
      <alignment horizontal="center"/>
    </xf>
    <xf numFmtId="0" fontId="25" fillId="4" borderId="1" xfId="4" applyFont="1" applyFill="1" applyBorder="1"/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4" borderId="8" xfId="1" applyNumberFormat="1" applyFont="1" applyFill="1" applyBorder="1" applyAlignment="1" applyProtection="1">
      <alignment horizontal="center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</xf>
    <xf numFmtId="0" fontId="7" fillId="2" borderId="11" xfId="3" applyFont="1" applyFill="1" applyBorder="1" applyAlignment="1" applyProtection="1">
      <alignment vertical="center" wrapText="1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4" fillId="14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6" xfId="3" applyNumberFormat="1" applyFont="1" applyFill="1" applyBorder="1" applyAlignment="1" applyProtection="1">
      <alignment horizontal="left" vertical="center" wrapText="1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12" fillId="6" borderId="0" xfId="2" applyFont="1" applyFill="1" applyBorder="1" applyAlignment="1" applyProtection="1">
      <alignment horizontal="center" vertical="center"/>
      <protection locked="0"/>
    </xf>
    <xf numFmtId="0" fontId="4" fillId="0" borderId="3" xfId="8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8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5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8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" xfId="8" applyNumberFormat="1" applyFont="1" applyFill="1" applyBorder="1" applyAlignment="1" applyProtection="1">
      <alignment horizontal="center" vertical="center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4" fillId="3" borderId="7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3" applyNumberFormat="1" applyFont="1" applyFill="1" applyBorder="1" applyAlignment="1" applyProtection="1">
      <alignment horizontal="center" vertical="center"/>
      <protection locked="0"/>
    </xf>
    <xf numFmtId="0" fontId="4" fillId="3" borderId="32" xfId="3" applyNumberFormat="1" applyFont="1" applyFill="1" applyBorder="1" applyAlignment="1" applyProtection="1">
      <alignment horizontal="center" vertical="center"/>
      <protection locked="0"/>
    </xf>
    <xf numFmtId="0" fontId="4" fillId="3" borderId="5" xfId="3" applyNumberFormat="1" applyFont="1" applyFill="1" applyBorder="1" applyAlignment="1" applyProtection="1">
      <alignment horizontal="center" vertical="center"/>
      <protection locked="0"/>
    </xf>
    <xf numFmtId="0" fontId="4" fillId="3" borderId="47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/>
      <protection locked="0"/>
    </xf>
    <xf numFmtId="0" fontId="4" fillId="3" borderId="13" xfId="1" applyNumberFormat="1" applyFont="1" applyFill="1" applyBorder="1" applyAlignment="1" applyProtection="1">
      <alignment horizontal="center" vertical="center"/>
      <protection locked="0"/>
    </xf>
    <xf numFmtId="0" fontId="4" fillId="3" borderId="19" xfId="1" applyNumberFormat="1" applyFont="1" applyFill="1" applyBorder="1" applyAlignment="1" applyProtection="1">
      <alignment horizontal="center" vertical="center"/>
      <protection locked="0"/>
    </xf>
    <xf numFmtId="0" fontId="4" fillId="3" borderId="48" xfId="1" applyNumberFormat="1" applyFont="1" applyFill="1" applyBorder="1" applyAlignment="1" applyProtection="1">
      <alignment horizontal="center" vertical="center"/>
      <protection locked="0"/>
    </xf>
    <xf numFmtId="0" fontId="4" fillId="3" borderId="28" xfId="1" applyNumberFormat="1" applyFont="1" applyFill="1" applyBorder="1" applyAlignment="1" applyProtection="1">
      <alignment horizontal="center" vertical="center"/>
      <protection locked="0"/>
    </xf>
    <xf numFmtId="0" fontId="4" fillId="3" borderId="20" xfId="3" applyNumberFormat="1" applyFont="1" applyFill="1" applyBorder="1" applyAlignment="1" applyProtection="1">
      <alignment horizontal="center" vertical="center"/>
      <protection locked="0"/>
    </xf>
    <xf numFmtId="0" fontId="4" fillId="3" borderId="21" xfId="3" applyNumberFormat="1" applyFont="1" applyFill="1" applyBorder="1" applyAlignment="1" applyProtection="1">
      <alignment horizontal="center" vertical="center"/>
      <protection locked="0"/>
    </xf>
    <xf numFmtId="0" fontId="4" fillId="3" borderId="13" xfId="3" applyNumberFormat="1" applyFont="1" applyFill="1" applyBorder="1" applyAlignment="1" applyProtection="1">
      <alignment horizontal="center" vertical="center"/>
      <protection locked="0"/>
    </xf>
    <xf numFmtId="0" fontId="4" fillId="3" borderId="19" xfId="3" applyNumberFormat="1" applyFont="1" applyFill="1" applyBorder="1" applyAlignment="1" applyProtection="1">
      <alignment horizontal="center" vertical="center"/>
      <protection locked="0"/>
    </xf>
    <xf numFmtId="0" fontId="4" fillId="3" borderId="2" xfId="3" applyNumberFormat="1" applyFont="1" applyFill="1" applyBorder="1" applyAlignment="1" applyProtection="1">
      <alignment horizontal="center" vertical="center"/>
      <protection locked="0"/>
    </xf>
    <xf numFmtId="1" fontId="4" fillId="5" borderId="8" xfId="1" applyNumberFormat="1" applyFont="1" applyFill="1" applyBorder="1" applyAlignment="1" applyProtection="1">
      <alignment horizontal="center" vertical="center"/>
    </xf>
    <xf numFmtId="0" fontId="4" fillId="14" borderId="8" xfId="3" applyNumberFormat="1" applyFont="1" applyFill="1" applyBorder="1" applyAlignment="1" applyProtection="1">
      <alignment horizontal="center" vertical="center"/>
    </xf>
    <xf numFmtId="0" fontId="4" fillId="14" borderId="9" xfId="3" applyNumberFormat="1" applyFont="1" applyFill="1" applyBorder="1" applyAlignment="1" applyProtection="1">
      <alignment horizontal="left" vertical="center" wrapText="1"/>
    </xf>
    <xf numFmtId="0" fontId="4" fillId="14" borderId="10" xfId="3" applyNumberFormat="1" applyFont="1" applyFill="1" applyBorder="1" applyAlignment="1" applyProtection="1">
      <alignment horizontal="center" vertical="center"/>
    </xf>
    <xf numFmtId="0" fontId="4" fillId="5" borderId="11" xfId="3" applyNumberFormat="1" applyFont="1" applyFill="1" applyBorder="1" applyAlignment="1" applyProtection="1">
      <alignment horizontal="center" vertical="center"/>
    </xf>
    <xf numFmtId="0" fontId="4" fillId="3" borderId="11" xfId="3" applyNumberFormat="1" applyFont="1" applyFill="1" applyBorder="1" applyAlignment="1" applyProtection="1">
      <alignment horizontal="center" vertical="center"/>
    </xf>
    <xf numFmtId="1" fontId="4" fillId="5" borderId="11" xfId="3" applyNumberFormat="1" applyFont="1" applyFill="1" applyBorder="1" applyAlignment="1" applyProtection="1">
      <alignment horizontal="center" vertical="center"/>
    </xf>
    <xf numFmtId="0" fontId="4" fillId="4" borderId="0" xfId="3" applyFill="1" applyProtection="1"/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164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0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5" borderId="1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  <protection locked="0"/>
    </xf>
    <xf numFmtId="164" fontId="4" fillId="5" borderId="8" xfId="1" applyNumberFormat="1" applyFont="1" applyFill="1" applyBorder="1" applyAlignment="1" applyProtection="1">
      <alignment horizontal="center" vertical="center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0" borderId="49" xfId="1" applyNumberFormat="1" applyFont="1" applyFill="1" applyBorder="1" applyAlignment="1" applyProtection="1">
      <alignment horizontal="center" vertical="center"/>
      <protection locked="0"/>
    </xf>
    <xf numFmtId="1" fontId="4" fillId="5" borderId="7" xfId="1" applyNumberFormat="1" applyFont="1" applyFill="1" applyBorder="1" applyAlignment="1" applyProtection="1">
      <alignment horizontal="center" vertical="center"/>
    </xf>
    <xf numFmtId="164" fontId="4" fillId="3" borderId="28" xfId="1" applyNumberFormat="1" applyFont="1" applyFill="1" applyBorder="1" applyAlignment="1" applyProtection="1">
      <alignment vertical="center"/>
    </xf>
    <xf numFmtId="164" fontId="4" fillId="5" borderId="28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top" wrapText="1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0" fontId="4" fillId="5" borderId="2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4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6" borderId="3" xfId="3" applyNumberFormat="1" applyFont="1" applyFill="1" applyBorder="1" applyAlignment="1" applyProtection="1">
      <alignment horizontal="left" vertical="center" wrapText="1"/>
      <protection locked="0"/>
    </xf>
    <xf numFmtId="0" fontId="4" fillId="6" borderId="14" xfId="3" applyNumberFormat="1" applyFont="1" applyFill="1" applyBorder="1" applyAlignment="1" applyProtection="1">
      <alignment horizontal="left" vertical="center" wrapText="1"/>
      <protection locked="0"/>
    </xf>
    <xf numFmtId="0" fontId="4" fillId="6" borderId="30" xfId="3" applyNumberFormat="1" applyFont="1" applyFill="1" applyBorder="1" applyAlignment="1" applyProtection="1">
      <alignment horizontal="left" vertical="center" wrapText="1"/>
      <protection locked="0"/>
    </xf>
    <xf numFmtId="0" fontId="4" fillId="4" borderId="1" xfId="8" applyNumberFormat="1" applyFont="1" applyFill="1" applyBorder="1" applyAlignment="1" applyProtection="1">
      <alignment horizontal="left" vertical="center" wrapText="1"/>
      <protection locked="0"/>
    </xf>
    <xf numFmtId="0" fontId="4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Alignment="1">
      <alignment wrapText="1"/>
    </xf>
    <xf numFmtId="10" fontId="4" fillId="0" borderId="0" xfId="4" applyNumberFormat="1" applyFont="1" applyAlignment="1">
      <alignment vertical="center"/>
    </xf>
    <xf numFmtId="0" fontId="4" fillId="3" borderId="25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4" fillId="0" borderId="0" xfId="3"/>
    <xf numFmtId="0" fontId="4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2" xfId="3" applyNumberFormat="1" applyFont="1" applyFill="1" applyBorder="1" applyAlignment="1" applyProtection="1">
      <alignment horizontal="center" vertical="center" textRotation="90"/>
      <protection locked="0"/>
    </xf>
    <xf numFmtId="0" fontId="4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4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4" fillId="6" borderId="7" xfId="3" applyNumberFormat="1" applyFont="1" applyFill="1" applyBorder="1" applyAlignment="1" applyProtection="1">
      <alignment horizontal="center" vertical="center"/>
      <protection locked="0"/>
    </xf>
    <xf numFmtId="0" fontId="28" fillId="6" borderId="1" xfId="3" applyNumberFormat="1" applyFont="1" applyFill="1" applyBorder="1" applyAlignment="1" applyProtection="1">
      <alignment horizontal="center" vertical="center"/>
      <protection locked="0"/>
    </xf>
    <xf numFmtId="0" fontId="4" fillId="6" borderId="0" xfId="3" applyFont="1" applyFill="1" applyBorder="1" applyAlignment="1" applyProtection="1">
      <alignment horizontal="center" vertical="center"/>
      <protection locked="0"/>
    </xf>
    <xf numFmtId="0" fontId="28" fillId="15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4" fillId="0" borderId="0" xfId="5"/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4" borderId="3" xfId="3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14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2" fillId="6" borderId="0" xfId="2" applyFont="1" applyFill="1" applyBorder="1" applyAlignment="1" applyProtection="1">
      <alignment horizontal="center" vertical="center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4" fillId="3" borderId="1" xfId="3" applyNumberFormat="1" applyFont="1" applyFill="1" applyBorder="1" applyAlignment="1" applyProtection="1">
      <alignment horizontal="center" vertical="center"/>
      <protection locked="0"/>
    </xf>
    <xf numFmtId="0" fontId="28" fillId="6" borderId="1" xfId="3" applyNumberFormat="1" applyFont="1" applyFill="1" applyBorder="1" applyAlignment="1" applyProtection="1">
      <alignment horizontal="center" vertical="center"/>
      <protection locked="0"/>
    </xf>
    <xf numFmtId="0" fontId="27" fillId="6" borderId="0" xfId="3" applyFont="1" applyFill="1" applyBorder="1" applyAlignment="1" applyProtection="1">
      <alignment horizontal="left" vertical="center"/>
      <protection locked="0"/>
    </xf>
    <xf numFmtId="0" fontId="4" fillId="3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" xfId="3" applyNumberFormat="1" applyFont="1" applyFill="1" applyBorder="1" applyAlignment="1" applyProtection="1">
      <alignment horizontal="left" vertical="center" wrapText="1"/>
      <protection locked="0"/>
    </xf>
    <xf numFmtId="0" fontId="3" fillId="6" borderId="5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8" xfId="3" applyNumberFormat="1" applyFont="1" applyFill="1" applyBorder="1" applyAlignment="1" applyProtection="1">
      <alignment horizontal="center" vertic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  <protection locked="0"/>
    </xf>
    <xf numFmtId="0" fontId="22" fillId="3" borderId="0" xfId="3" applyNumberFormat="1" applyFont="1" applyFill="1" applyBorder="1" applyAlignment="1" applyProtection="1">
      <alignment horizontal="center" vertical="center"/>
      <protection locked="0"/>
    </xf>
    <xf numFmtId="0" fontId="28" fillId="3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3" borderId="1" xfId="3" applyNumberFormat="1" applyFont="1" applyFill="1" applyBorder="1" applyAlignment="1" applyProtection="1">
      <alignment horizontal="left" vertical="center"/>
      <protection locked="0"/>
    </xf>
    <xf numFmtId="0" fontId="11" fillId="3" borderId="1" xfId="3" applyNumberFormat="1" applyFont="1" applyFill="1" applyBorder="1" applyAlignment="1" applyProtection="1">
      <alignment horizontal="left" vertical="center"/>
      <protection locked="0"/>
    </xf>
    <xf numFmtId="0" fontId="11" fillId="16" borderId="1" xfId="3" applyNumberFormat="1" applyFont="1" applyFill="1" applyBorder="1" applyAlignment="1" applyProtection="1">
      <alignment horizontal="left" vertical="center"/>
      <protection locked="0"/>
    </xf>
    <xf numFmtId="0" fontId="22" fillId="1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0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3" borderId="9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25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0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12" fontId="4" fillId="3" borderId="50" xfId="1" applyNumberFormat="1" applyFont="1" applyFill="1" applyBorder="1" applyAlignment="1" applyProtection="1">
      <alignment horizontal="center" vertical="center"/>
      <protection locked="0"/>
    </xf>
    <xf numFmtId="12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14" borderId="1" xfId="1" applyNumberFormat="1" applyFont="1" applyFill="1" applyBorder="1" applyAlignment="1" applyProtection="1">
      <alignment horizontal="center" vertical="center"/>
    </xf>
    <xf numFmtId="0" fontId="4" fillId="14" borderId="1" xfId="1" applyNumberFormat="1" applyFont="1" applyFill="1" applyBorder="1" applyAlignment="1" applyProtection="1">
      <alignment horizontal="center" vertical="center" wrapText="1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2" fontId="4" fillId="3" borderId="45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1" fontId="4" fillId="5" borderId="44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4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14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4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164" fontId="4" fillId="3" borderId="30" xfId="1" applyNumberFormat="1" applyFont="1" applyFill="1" applyBorder="1" applyAlignment="1" applyProtection="1">
      <alignment horizontal="center" vertical="center"/>
      <protection locked="0"/>
    </xf>
    <xf numFmtId="164" fontId="4" fillId="3" borderId="31" xfId="1" applyNumberFormat="1" applyFont="1" applyFill="1" applyBorder="1" applyAlignment="1" applyProtection="1">
      <alignment horizontal="center" vertical="center"/>
      <protection locked="0"/>
    </xf>
    <xf numFmtId="164" fontId="4" fillId="3" borderId="32" xfId="1" applyNumberFormat="1" applyFont="1" applyFill="1" applyBorder="1" applyAlignment="1" applyProtection="1">
      <alignment horizontal="center" vertical="center"/>
      <protection locked="0"/>
    </xf>
    <xf numFmtId="12" fontId="4" fillId="5" borderId="30" xfId="1" applyNumberFormat="1" applyFont="1" applyFill="1" applyBorder="1" applyAlignment="1" applyProtection="1">
      <alignment horizontal="center" vertical="center"/>
    </xf>
    <xf numFmtId="12" fontId="4" fillId="5" borderId="31" xfId="1" applyNumberFormat="1" applyFont="1" applyFill="1" applyBorder="1" applyAlignment="1" applyProtection="1">
      <alignment horizontal="center" vertical="center"/>
    </xf>
    <xf numFmtId="12" fontId="4" fillId="5" borderId="32" xfId="1" applyNumberFormat="1" applyFont="1" applyFill="1" applyBorder="1" applyAlignment="1" applyProtection="1">
      <alignment horizontal="center" vertical="center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31" xfId="1" applyNumberFormat="1" applyFont="1" applyFill="1" applyBorder="1" applyAlignment="1" applyProtection="1">
      <alignment horizontal="center"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2" fontId="4" fillId="5" borderId="3" xfId="1" applyNumberFormat="1" applyFont="1" applyFill="1" applyBorder="1" applyAlignment="1" applyProtection="1">
      <alignment horizontal="center" vertical="center"/>
    </xf>
    <xf numFmtId="12" fontId="4" fillId="5" borderId="4" xfId="1" applyNumberFormat="1" applyFont="1" applyFill="1" applyBorder="1" applyAlignment="1" applyProtection="1">
      <alignment horizontal="center" vertical="center"/>
    </xf>
    <xf numFmtId="12" fontId="4" fillId="5" borderId="5" xfId="1" applyNumberFormat="1" applyFont="1" applyFill="1" applyBorder="1" applyAlignment="1" applyProtection="1">
      <alignment horizontal="center" vertical="center"/>
    </xf>
    <xf numFmtId="12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center" vertical="center"/>
    </xf>
    <xf numFmtId="0" fontId="4" fillId="3" borderId="37" xfId="1" applyNumberFormat="1" applyFont="1" applyFill="1" applyBorder="1" applyAlignment="1" applyProtection="1">
      <alignment horizontal="center" vertical="center"/>
    </xf>
    <xf numFmtId="0" fontId="4" fillId="3" borderId="34" xfId="1" applyNumberFormat="1" applyFont="1" applyFill="1" applyBorder="1" applyAlignment="1" applyProtection="1">
      <alignment horizontal="center" vertical="center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0" fontId="4" fillId="3" borderId="26" xfId="1" applyNumberFormat="1" applyFont="1" applyFill="1" applyBorder="1" applyAlignment="1" applyProtection="1">
      <alignment horizontal="center" vertical="center"/>
    </xf>
    <xf numFmtId="0" fontId="4" fillId="3" borderId="27" xfId="1" applyNumberFormat="1" applyFont="1" applyFill="1" applyBorder="1" applyAlignment="1" applyProtection="1">
      <alignment horizontal="center" vertical="center"/>
    </xf>
    <xf numFmtId="0" fontId="4" fillId="3" borderId="29" xfId="1" applyNumberFormat="1" applyFont="1" applyFill="1" applyBorder="1" applyAlignment="1" applyProtection="1">
      <alignment horizontal="center" vertical="center"/>
    </xf>
    <xf numFmtId="0" fontId="4" fillId="3" borderId="33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2" fillId="8" borderId="2" xfId="4" applyFont="1" applyFill="1" applyBorder="1" applyAlignment="1">
      <alignment horizontal="center" vertical="center"/>
    </xf>
    <xf numFmtId="0" fontId="22" fillId="8" borderId="7" xfId="4" applyFont="1" applyFill="1" applyBorder="1" applyAlignment="1">
      <alignment horizontal="center" vertical="center"/>
    </xf>
    <xf numFmtId="0" fontId="22" fillId="8" borderId="2" xfId="4" applyFont="1" applyFill="1" applyBorder="1" applyAlignment="1">
      <alignment horizontal="center" vertical="center" wrapText="1"/>
    </xf>
    <xf numFmtId="0" fontId="22" fillId="8" borderId="7" xfId="4" applyFont="1" applyFill="1" applyBorder="1" applyAlignment="1">
      <alignment horizontal="center" vertical="center" wrapText="1"/>
    </xf>
    <xf numFmtId="0" fontId="22" fillId="8" borderId="3" xfId="4" applyFont="1" applyFill="1" applyBorder="1" applyAlignment="1">
      <alignment horizontal="center" vertical="center"/>
    </xf>
    <xf numFmtId="0" fontId="22" fillId="8" borderId="4" xfId="4" applyFont="1" applyFill="1" applyBorder="1" applyAlignment="1">
      <alignment horizontal="center" vertical="center"/>
    </xf>
    <xf numFmtId="0" fontId="22" fillId="8" borderId="5" xfId="4" applyFont="1" applyFill="1" applyBorder="1" applyAlignment="1">
      <alignment horizontal="center" vertical="center"/>
    </xf>
    <xf numFmtId="0" fontId="4" fillId="9" borderId="2" xfId="4" applyFill="1" applyBorder="1" applyAlignment="1">
      <alignment horizontal="center"/>
    </xf>
    <xf numFmtId="0" fontId="4" fillId="9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9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4" fillId="8" borderId="7" xfId="4" applyFill="1" applyBorder="1" applyAlignment="1">
      <alignment horizontal="center"/>
    </xf>
    <xf numFmtId="0" fontId="4" fillId="8" borderId="1" xfId="4" applyFill="1" applyBorder="1" applyAlignment="1">
      <alignment horizontal="center"/>
    </xf>
    <xf numFmtId="0" fontId="3" fillId="0" borderId="7" xfId="4" applyFont="1" applyBorder="1" applyAlignment="1">
      <alignment horizontal="left" vertical="center"/>
    </xf>
  </cellXfs>
  <cellStyles count="14">
    <cellStyle name="Обычный" xfId="0" builtinId="0"/>
    <cellStyle name="Обычный 2" xfId="1"/>
    <cellStyle name="Обычный 2 2" xfId="3"/>
    <cellStyle name="Обычный 2 2 2" xfId="8"/>
    <cellStyle name="Обычный 2 2 2 2" xfId="9"/>
    <cellStyle name="Обычный 2 2 3" xfId="10"/>
    <cellStyle name="Обычный 2 3" xfId="4"/>
    <cellStyle name="Обычный 2 3 2" xfId="11"/>
    <cellStyle name="Обычный 2 4" xfId="12"/>
    <cellStyle name="Обычный 3" xfId="2"/>
    <cellStyle name="Обычный 4" xfId="5"/>
    <cellStyle name="Обычный 5" xfId="6"/>
    <cellStyle name="Обычный 5 2" xfId="7"/>
    <cellStyle name="Обычный 6" xfId="13"/>
  </cellStyles>
  <dxfs count="140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6"/>
  <sheetViews>
    <sheetView showGridLines="0" tabSelected="1" workbookViewId="0">
      <selection activeCell="B14" sqref="B14:AA14"/>
    </sheetView>
  </sheetViews>
  <sheetFormatPr defaultColWidth="12.5703125" defaultRowHeight="13.5" customHeight="1" x14ac:dyDescent="0.15"/>
  <cols>
    <col min="1" max="1" width="2.28515625" style="95" customWidth="1"/>
    <col min="2" max="2" width="11.42578125" style="95" customWidth="1"/>
    <col min="3" max="4" width="12.85546875" style="95" customWidth="1"/>
    <col min="5" max="5" width="0.7109375" style="95" customWidth="1"/>
    <col min="6" max="11" width="7" style="95" customWidth="1"/>
    <col min="12" max="12" width="9.85546875" style="95" customWidth="1"/>
    <col min="13" max="13" width="4.140625" style="95" customWidth="1"/>
    <col min="14" max="16" width="7" style="95" customWidth="1"/>
    <col min="17" max="17" width="4.85546875" style="95" customWidth="1"/>
    <col min="18" max="19" width="5" style="95" customWidth="1"/>
    <col min="20" max="20" width="5.140625" style="95" customWidth="1"/>
    <col min="21" max="21" width="6.5703125" style="95" customWidth="1"/>
    <col min="22" max="22" width="8.85546875" style="95" customWidth="1"/>
    <col min="23" max="23" width="3.140625" style="95" customWidth="1"/>
    <col min="24" max="24" width="10.140625" style="95" customWidth="1"/>
    <col min="25" max="27" width="4.42578125" style="95" customWidth="1"/>
    <col min="28" max="256" width="12.5703125" style="95"/>
    <col min="257" max="257" width="2.28515625" style="95" customWidth="1"/>
    <col min="258" max="258" width="11.42578125" style="95" customWidth="1"/>
    <col min="259" max="260" width="12.85546875" style="95" customWidth="1"/>
    <col min="261" max="261" width="0.7109375" style="95" customWidth="1"/>
    <col min="262" max="267" width="7" style="95" customWidth="1"/>
    <col min="268" max="268" width="9.85546875" style="95" customWidth="1"/>
    <col min="269" max="269" width="4.140625" style="95" customWidth="1"/>
    <col min="270" max="272" width="7" style="95" customWidth="1"/>
    <col min="273" max="273" width="4.85546875" style="95" customWidth="1"/>
    <col min="274" max="275" width="5" style="95" customWidth="1"/>
    <col min="276" max="276" width="5.140625" style="95" customWidth="1"/>
    <col min="277" max="277" width="6.5703125" style="95" customWidth="1"/>
    <col min="278" max="278" width="8.85546875" style="95" customWidth="1"/>
    <col min="279" max="279" width="3.140625" style="95" customWidth="1"/>
    <col min="280" max="280" width="10.140625" style="95" customWidth="1"/>
    <col min="281" max="283" width="4.42578125" style="95" customWidth="1"/>
    <col min="284" max="512" width="12.5703125" style="95"/>
    <col min="513" max="513" width="2.28515625" style="95" customWidth="1"/>
    <col min="514" max="514" width="11.42578125" style="95" customWidth="1"/>
    <col min="515" max="516" width="12.85546875" style="95" customWidth="1"/>
    <col min="517" max="517" width="0.7109375" style="95" customWidth="1"/>
    <col min="518" max="523" width="7" style="95" customWidth="1"/>
    <col min="524" max="524" width="9.85546875" style="95" customWidth="1"/>
    <col min="525" max="525" width="4.140625" style="95" customWidth="1"/>
    <col min="526" max="528" width="7" style="95" customWidth="1"/>
    <col min="529" max="529" width="4.85546875" style="95" customWidth="1"/>
    <col min="530" max="531" width="5" style="95" customWidth="1"/>
    <col min="532" max="532" width="5.140625" style="95" customWidth="1"/>
    <col min="533" max="533" width="6.5703125" style="95" customWidth="1"/>
    <col min="534" max="534" width="8.85546875" style="95" customWidth="1"/>
    <col min="535" max="535" width="3.140625" style="95" customWidth="1"/>
    <col min="536" max="536" width="10.140625" style="95" customWidth="1"/>
    <col min="537" max="539" width="4.42578125" style="95" customWidth="1"/>
    <col min="540" max="768" width="12.5703125" style="95"/>
    <col min="769" max="769" width="2.28515625" style="95" customWidth="1"/>
    <col min="770" max="770" width="11.42578125" style="95" customWidth="1"/>
    <col min="771" max="772" width="12.85546875" style="95" customWidth="1"/>
    <col min="773" max="773" width="0.7109375" style="95" customWidth="1"/>
    <col min="774" max="779" width="7" style="95" customWidth="1"/>
    <col min="780" max="780" width="9.85546875" style="95" customWidth="1"/>
    <col min="781" max="781" width="4.140625" style="95" customWidth="1"/>
    <col min="782" max="784" width="7" style="95" customWidth="1"/>
    <col min="785" max="785" width="4.85546875" style="95" customWidth="1"/>
    <col min="786" max="787" width="5" style="95" customWidth="1"/>
    <col min="788" max="788" width="5.140625" style="95" customWidth="1"/>
    <col min="789" max="789" width="6.5703125" style="95" customWidth="1"/>
    <col min="790" max="790" width="8.85546875" style="95" customWidth="1"/>
    <col min="791" max="791" width="3.140625" style="95" customWidth="1"/>
    <col min="792" max="792" width="10.140625" style="95" customWidth="1"/>
    <col min="793" max="795" width="4.42578125" style="95" customWidth="1"/>
    <col min="796" max="1024" width="12.5703125" style="95"/>
    <col min="1025" max="1025" width="2.28515625" style="95" customWidth="1"/>
    <col min="1026" max="1026" width="11.42578125" style="95" customWidth="1"/>
    <col min="1027" max="1028" width="12.85546875" style="95" customWidth="1"/>
    <col min="1029" max="1029" width="0.7109375" style="95" customWidth="1"/>
    <col min="1030" max="1035" width="7" style="95" customWidth="1"/>
    <col min="1036" max="1036" width="9.85546875" style="95" customWidth="1"/>
    <col min="1037" max="1037" width="4.140625" style="95" customWidth="1"/>
    <col min="1038" max="1040" width="7" style="95" customWidth="1"/>
    <col min="1041" max="1041" width="4.85546875" style="95" customWidth="1"/>
    <col min="1042" max="1043" width="5" style="95" customWidth="1"/>
    <col min="1044" max="1044" width="5.140625" style="95" customWidth="1"/>
    <col min="1045" max="1045" width="6.5703125" style="95" customWidth="1"/>
    <col min="1046" max="1046" width="8.85546875" style="95" customWidth="1"/>
    <col min="1047" max="1047" width="3.140625" style="95" customWidth="1"/>
    <col min="1048" max="1048" width="10.140625" style="95" customWidth="1"/>
    <col min="1049" max="1051" width="4.42578125" style="95" customWidth="1"/>
    <col min="1052" max="1280" width="12.5703125" style="95"/>
    <col min="1281" max="1281" width="2.28515625" style="95" customWidth="1"/>
    <col min="1282" max="1282" width="11.42578125" style="95" customWidth="1"/>
    <col min="1283" max="1284" width="12.85546875" style="95" customWidth="1"/>
    <col min="1285" max="1285" width="0.7109375" style="95" customWidth="1"/>
    <col min="1286" max="1291" width="7" style="95" customWidth="1"/>
    <col min="1292" max="1292" width="9.85546875" style="95" customWidth="1"/>
    <col min="1293" max="1293" width="4.140625" style="95" customWidth="1"/>
    <col min="1294" max="1296" width="7" style="95" customWidth="1"/>
    <col min="1297" max="1297" width="4.85546875" style="95" customWidth="1"/>
    <col min="1298" max="1299" width="5" style="95" customWidth="1"/>
    <col min="1300" max="1300" width="5.140625" style="95" customWidth="1"/>
    <col min="1301" max="1301" width="6.5703125" style="95" customWidth="1"/>
    <col min="1302" max="1302" width="8.85546875" style="95" customWidth="1"/>
    <col min="1303" max="1303" width="3.140625" style="95" customWidth="1"/>
    <col min="1304" max="1304" width="10.140625" style="95" customWidth="1"/>
    <col min="1305" max="1307" width="4.42578125" style="95" customWidth="1"/>
    <col min="1308" max="1536" width="12.5703125" style="95"/>
    <col min="1537" max="1537" width="2.28515625" style="95" customWidth="1"/>
    <col min="1538" max="1538" width="11.42578125" style="95" customWidth="1"/>
    <col min="1539" max="1540" width="12.85546875" style="95" customWidth="1"/>
    <col min="1541" max="1541" width="0.7109375" style="95" customWidth="1"/>
    <col min="1542" max="1547" width="7" style="95" customWidth="1"/>
    <col min="1548" max="1548" width="9.85546875" style="95" customWidth="1"/>
    <col min="1549" max="1549" width="4.140625" style="95" customWidth="1"/>
    <col min="1550" max="1552" width="7" style="95" customWidth="1"/>
    <col min="1553" max="1553" width="4.85546875" style="95" customWidth="1"/>
    <col min="1554" max="1555" width="5" style="95" customWidth="1"/>
    <col min="1556" max="1556" width="5.140625" style="95" customWidth="1"/>
    <col min="1557" max="1557" width="6.5703125" style="95" customWidth="1"/>
    <col min="1558" max="1558" width="8.85546875" style="95" customWidth="1"/>
    <col min="1559" max="1559" width="3.140625" style="95" customWidth="1"/>
    <col min="1560" max="1560" width="10.140625" style="95" customWidth="1"/>
    <col min="1561" max="1563" width="4.42578125" style="95" customWidth="1"/>
    <col min="1564" max="1792" width="12.5703125" style="95"/>
    <col min="1793" max="1793" width="2.28515625" style="95" customWidth="1"/>
    <col min="1794" max="1794" width="11.42578125" style="95" customWidth="1"/>
    <col min="1795" max="1796" width="12.85546875" style="95" customWidth="1"/>
    <col min="1797" max="1797" width="0.7109375" style="95" customWidth="1"/>
    <col min="1798" max="1803" width="7" style="95" customWidth="1"/>
    <col min="1804" max="1804" width="9.85546875" style="95" customWidth="1"/>
    <col min="1805" max="1805" width="4.140625" style="95" customWidth="1"/>
    <col min="1806" max="1808" width="7" style="95" customWidth="1"/>
    <col min="1809" max="1809" width="4.85546875" style="95" customWidth="1"/>
    <col min="1810" max="1811" width="5" style="95" customWidth="1"/>
    <col min="1812" max="1812" width="5.140625" style="95" customWidth="1"/>
    <col min="1813" max="1813" width="6.5703125" style="95" customWidth="1"/>
    <col min="1814" max="1814" width="8.85546875" style="95" customWidth="1"/>
    <col min="1815" max="1815" width="3.140625" style="95" customWidth="1"/>
    <col min="1816" max="1816" width="10.140625" style="95" customWidth="1"/>
    <col min="1817" max="1819" width="4.42578125" style="95" customWidth="1"/>
    <col min="1820" max="2048" width="12.5703125" style="95"/>
    <col min="2049" max="2049" width="2.28515625" style="95" customWidth="1"/>
    <col min="2050" max="2050" width="11.42578125" style="95" customWidth="1"/>
    <col min="2051" max="2052" width="12.85546875" style="95" customWidth="1"/>
    <col min="2053" max="2053" width="0.7109375" style="95" customWidth="1"/>
    <col min="2054" max="2059" width="7" style="95" customWidth="1"/>
    <col min="2060" max="2060" width="9.85546875" style="95" customWidth="1"/>
    <col min="2061" max="2061" width="4.140625" style="95" customWidth="1"/>
    <col min="2062" max="2064" width="7" style="95" customWidth="1"/>
    <col min="2065" max="2065" width="4.85546875" style="95" customWidth="1"/>
    <col min="2066" max="2067" width="5" style="95" customWidth="1"/>
    <col min="2068" max="2068" width="5.140625" style="95" customWidth="1"/>
    <col min="2069" max="2069" width="6.5703125" style="95" customWidth="1"/>
    <col min="2070" max="2070" width="8.85546875" style="95" customWidth="1"/>
    <col min="2071" max="2071" width="3.140625" style="95" customWidth="1"/>
    <col min="2072" max="2072" width="10.140625" style="95" customWidth="1"/>
    <col min="2073" max="2075" width="4.42578125" style="95" customWidth="1"/>
    <col min="2076" max="2304" width="12.5703125" style="95"/>
    <col min="2305" max="2305" width="2.28515625" style="95" customWidth="1"/>
    <col min="2306" max="2306" width="11.42578125" style="95" customWidth="1"/>
    <col min="2307" max="2308" width="12.85546875" style="95" customWidth="1"/>
    <col min="2309" max="2309" width="0.7109375" style="95" customWidth="1"/>
    <col min="2310" max="2315" width="7" style="95" customWidth="1"/>
    <col min="2316" max="2316" width="9.85546875" style="95" customWidth="1"/>
    <col min="2317" max="2317" width="4.140625" style="95" customWidth="1"/>
    <col min="2318" max="2320" width="7" style="95" customWidth="1"/>
    <col min="2321" max="2321" width="4.85546875" style="95" customWidth="1"/>
    <col min="2322" max="2323" width="5" style="95" customWidth="1"/>
    <col min="2324" max="2324" width="5.140625" style="95" customWidth="1"/>
    <col min="2325" max="2325" width="6.5703125" style="95" customWidth="1"/>
    <col min="2326" max="2326" width="8.85546875" style="95" customWidth="1"/>
    <col min="2327" max="2327" width="3.140625" style="95" customWidth="1"/>
    <col min="2328" max="2328" width="10.140625" style="95" customWidth="1"/>
    <col min="2329" max="2331" width="4.42578125" style="95" customWidth="1"/>
    <col min="2332" max="2560" width="12.5703125" style="95"/>
    <col min="2561" max="2561" width="2.28515625" style="95" customWidth="1"/>
    <col min="2562" max="2562" width="11.42578125" style="95" customWidth="1"/>
    <col min="2563" max="2564" width="12.85546875" style="95" customWidth="1"/>
    <col min="2565" max="2565" width="0.7109375" style="95" customWidth="1"/>
    <col min="2566" max="2571" width="7" style="95" customWidth="1"/>
    <col min="2572" max="2572" width="9.85546875" style="95" customWidth="1"/>
    <col min="2573" max="2573" width="4.140625" style="95" customWidth="1"/>
    <col min="2574" max="2576" width="7" style="95" customWidth="1"/>
    <col min="2577" max="2577" width="4.85546875" style="95" customWidth="1"/>
    <col min="2578" max="2579" width="5" style="95" customWidth="1"/>
    <col min="2580" max="2580" width="5.140625" style="95" customWidth="1"/>
    <col min="2581" max="2581" width="6.5703125" style="95" customWidth="1"/>
    <col min="2582" max="2582" width="8.85546875" style="95" customWidth="1"/>
    <col min="2583" max="2583" width="3.140625" style="95" customWidth="1"/>
    <col min="2584" max="2584" width="10.140625" style="95" customWidth="1"/>
    <col min="2585" max="2587" width="4.42578125" style="95" customWidth="1"/>
    <col min="2588" max="2816" width="12.5703125" style="95"/>
    <col min="2817" max="2817" width="2.28515625" style="95" customWidth="1"/>
    <col min="2818" max="2818" width="11.42578125" style="95" customWidth="1"/>
    <col min="2819" max="2820" width="12.85546875" style="95" customWidth="1"/>
    <col min="2821" max="2821" width="0.7109375" style="95" customWidth="1"/>
    <col min="2822" max="2827" width="7" style="95" customWidth="1"/>
    <col min="2828" max="2828" width="9.85546875" style="95" customWidth="1"/>
    <col min="2829" max="2829" width="4.140625" style="95" customWidth="1"/>
    <col min="2830" max="2832" width="7" style="95" customWidth="1"/>
    <col min="2833" max="2833" width="4.85546875" style="95" customWidth="1"/>
    <col min="2834" max="2835" width="5" style="95" customWidth="1"/>
    <col min="2836" max="2836" width="5.140625" style="95" customWidth="1"/>
    <col min="2837" max="2837" width="6.5703125" style="95" customWidth="1"/>
    <col min="2838" max="2838" width="8.85546875" style="95" customWidth="1"/>
    <col min="2839" max="2839" width="3.140625" style="95" customWidth="1"/>
    <col min="2840" max="2840" width="10.140625" style="95" customWidth="1"/>
    <col min="2841" max="2843" width="4.42578125" style="95" customWidth="1"/>
    <col min="2844" max="3072" width="12.5703125" style="95"/>
    <col min="3073" max="3073" width="2.28515625" style="95" customWidth="1"/>
    <col min="3074" max="3074" width="11.42578125" style="95" customWidth="1"/>
    <col min="3075" max="3076" width="12.85546875" style="95" customWidth="1"/>
    <col min="3077" max="3077" width="0.7109375" style="95" customWidth="1"/>
    <col min="3078" max="3083" width="7" style="95" customWidth="1"/>
    <col min="3084" max="3084" width="9.85546875" style="95" customWidth="1"/>
    <col min="3085" max="3085" width="4.140625" style="95" customWidth="1"/>
    <col min="3086" max="3088" width="7" style="95" customWidth="1"/>
    <col min="3089" max="3089" width="4.85546875" style="95" customWidth="1"/>
    <col min="3090" max="3091" width="5" style="95" customWidth="1"/>
    <col min="3092" max="3092" width="5.140625" style="95" customWidth="1"/>
    <col min="3093" max="3093" width="6.5703125" style="95" customWidth="1"/>
    <col min="3094" max="3094" width="8.85546875" style="95" customWidth="1"/>
    <col min="3095" max="3095" width="3.140625" style="95" customWidth="1"/>
    <col min="3096" max="3096" width="10.140625" style="95" customWidth="1"/>
    <col min="3097" max="3099" width="4.42578125" style="95" customWidth="1"/>
    <col min="3100" max="3328" width="12.5703125" style="95"/>
    <col min="3329" max="3329" width="2.28515625" style="95" customWidth="1"/>
    <col min="3330" max="3330" width="11.42578125" style="95" customWidth="1"/>
    <col min="3331" max="3332" width="12.85546875" style="95" customWidth="1"/>
    <col min="3333" max="3333" width="0.7109375" style="95" customWidth="1"/>
    <col min="3334" max="3339" width="7" style="95" customWidth="1"/>
    <col min="3340" max="3340" width="9.85546875" style="95" customWidth="1"/>
    <col min="3341" max="3341" width="4.140625" style="95" customWidth="1"/>
    <col min="3342" max="3344" width="7" style="95" customWidth="1"/>
    <col min="3345" max="3345" width="4.85546875" style="95" customWidth="1"/>
    <col min="3346" max="3347" width="5" style="95" customWidth="1"/>
    <col min="3348" max="3348" width="5.140625" style="95" customWidth="1"/>
    <col min="3349" max="3349" width="6.5703125" style="95" customWidth="1"/>
    <col min="3350" max="3350" width="8.85546875" style="95" customWidth="1"/>
    <col min="3351" max="3351" width="3.140625" style="95" customWidth="1"/>
    <col min="3352" max="3352" width="10.140625" style="95" customWidth="1"/>
    <col min="3353" max="3355" width="4.42578125" style="95" customWidth="1"/>
    <col min="3356" max="3584" width="12.5703125" style="95"/>
    <col min="3585" max="3585" width="2.28515625" style="95" customWidth="1"/>
    <col min="3586" max="3586" width="11.42578125" style="95" customWidth="1"/>
    <col min="3587" max="3588" width="12.85546875" style="95" customWidth="1"/>
    <col min="3589" max="3589" width="0.7109375" style="95" customWidth="1"/>
    <col min="3590" max="3595" width="7" style="95" customWidth="1"/>
    <col min="3596" max="3596" width="9.85546875" style="95" customWidth="1"/>
    <col min="3597" max="3597" width="4.140625" style="95" customWidth="1"/>
    <col min="3598" max="3600" width="7" style="95" customWidth="1"/>
    <col min="3601" max="3601" width="4.85546875" style="95" customWidth="1"/>
    <col min="3602" max="3603" width="5" style="95" customWidth="1"/>
    <col min="3604" max="3604" width="5.140625" style="95" customWidth="1"/>
    <col min="3605" max="3605" width="6.5703125" style="95" customWidth="1"/>
    <col min="3606" max="3606" width="8.85546875" style="95" customWidth="1"/>
    <col min="3607" max="3607" width="3.140625" style="95" customWidth="1"/>
    <col min="3608" max="3608" width="10.140625" style="95" customWidth="1"/>
    <col min="3609" max="3611" width="4.42578125" style="95" customWidth="1"/>
    <col min="3612" max="3840" width="12.5703125" style="95"/>
    <col min="3841" max="3841" width="2.28515625" style="95" customWidth="1"/>
    <col min="3842" max="3842" width="11.42578125" style="95" customWidth="1"/>
    <col min="3843" max="3844" width="12.85546875" style="95" customWidth="1"/>
    <col min="3845" max="3845" width="0.7109375" style="95" customWidth="1"/>
    <col min="3846" max="3851" width="7" style="95" customWidth="1"/>
    <col min="3852" max="3852" width="9.85546875" style="95" customWidth="1"/>
    <col min="3853" max="3853" width="4.140625" style="95" customWidth="1"/>
    <col min="3854" max="3856" width="7" style="95" customWidth="1"/>
    <col min="3857" max="3857" width="4.85546875" style="95" customWidth="1"/>
    <col min="3858" max="3859" width="5" style="95" customWidth="1"/>
    <col min="3860" max="3860" width="5.140625" style="95" customWidth="1"/>
    <col min="3861" max="3861" width="6.5703125" style="95" customWidth="1"/>
    <col min="3862" max="3862" width="8.85546875" style="95" customWidth="1"/>
    <col min="3863" max="3863" width="3.140625" style="95" customWidth="1"/>
    <col min="3864" max="3864" width="10.140625" style="95" customWidth="1"/>
    <col min="3865" max="3867" width="4.42578125" style="95" customWidth="1"/>
    <col min="3868" max="4096" width="12.5703125" style="95"/>
    <col min="4097" max="4097" width="2.28515625" style="95" customWidth="1"/>
    <col min="4098" max="4098" width="11.42578125" style="95" customWidth="1"/>
    <col min="4099" max="4100" width="12.85546875" style="95" customWidth="1"/>
    <col min="4101" max="4101" width="0.7109375" style="95" customWidth="1"/>
    <col min="4102" max="4107" width="7" style="95" customWidth="1"/>
    <col min="4108" max="4108" width="9.85546875" style="95" customWidth="1"/>
    <col min="4109" max="4109" width="4.140625" style="95" customWidth="1"/>
    <col min="4110" max="4112" width="7" style="95" customWidth="1"/>
    <col min="4113" max="4113" width="4.85546875" style="95" customWidth="1"/>
    <col min="4114" max="4115" width="5" style="95" customWidth="1"/>
    <col min="4116" max="4116" width="5.140625" style="95" customWidth="1"/>
    <col min="4117" max="4117" width="6.5703125" style="95" customWidth="1"/>
    <col min="4118" max="4118" width="8.85546875" style="95" customWidth="1"/>
    <col min="4119" max="4119" width="3.140625" style="95" customWidth="1"/>
    <col min="4120" max="4120" width="10.140625" style="95" customWidth="1"/>
    <col min="4121" max="4123" width="4.42578125" style="95" customWidth="1"/>
    <col min="4124" max="4352" width="12.5703125" style="95"/>
    <col min="4353" max="4353" width="2.28515625" style="95" customWidth="1"/>
    <col min="4354" max="4354" width="11.42578125" style="95" customWidth="1"/>
    <col min="4355" max="4356" width="12.85546875" style="95" customWidth="1"/>
    <col min="4357" max="4357" width="0.7109375" style="95" customWidth="1"/>
    <col min="4358" max="4363" width="7" style="95" customWidth="1"/>
    <col min="4364" max="4364" width="9.85546875" style="95" customWidth="1"/>
    <col min="4365" max="4365" width="4.140625" style="95" customWidth="1"/>
    <col min="4366" max="4368" width="7" style="95" customWidth="1"/>
    <col min="4369" max="4369" width="4.85546875" style="95" customWidth="1"/>
    <col min="4370" max="4371" width="5" style="95" customWidth="1"/>
    <col min="4372" max="4372" width="5.140625" style="95" customWidth="1"/>
    <col min="4373" max="4373" width="6.5703125" style="95" customWidth="1"/>
    <col min="4374" max="4374" width="8.85546875" style="95" customWidth="1"/>
    <col min="4375" max="4375" width="3.140625" style="95" customWidth="1"/>
    <col min="4376" max="4376" width="10.140625" style="95" customWidth="1"/>
    <col min="4377" max="4379" width="4.42578125" style="95" customWidth="1"/>
    <col min="4380" max="4608" width="12.5703125" style="95"/>
    <col min="4609" max="4609" width="2.28515625" style="95" customWidth="1"/>
    <col min="4610" max="4610" width="11.42578125" style="95" customWidth="1"/>
    <col min="4611" max="4612" width="12.85546875" style="95" customWidth="1"/>
    <col min="4613" max="4613" width="0.7109375" style="95" customWidth="1"/>
    <col min="4614" max="4619" width="7" style="95" customWidth="1"/>
    <col min="4620" max="4620" width="9.85546875" style="95" customWidth="1"/>
    <col min="4621" max="4621" width="4.140625" style="95" customWidth="1"/>
    <col min="4622" max="4624" width="7" style="95" customWidth="1"/>
    <col min="4625" max="4625" width="4.85546875" style="95" customWidth="1"/>
    <col min="4626" max="4627" width="5" style="95" customWidth="1"/>
    <col min="4628" max="4628" width="5.140625" style="95" customWidth="1"/>
    <col min="4629" max="4629" width="6.5703125" style="95" customWidth="1"/>
    <col min="4630" max="4630" width="8.85546875" style="95" customWidth="1"/>
    <col min="4631" max="4631" width="3.140625" style="95" customWidth="1"/>
    <col min="4632" max="4632" width="10.140625" style="95" customWidth="1"/>
    <col min="4633" max="4635" width="4.42578125" style="95" customWidth="1"/>
    <col min="4636" max="4864" width="12.5703125" style="95"/>
    <col min="4865" max="4865" width="2.28515625" style="95" customWidth="1"/>
    <col min="4866" max="4866" width="11.42578125" style="95" customWidth="1"/>
    <col min="4867" max="4868" width="12.85546875" style="95" customWidth="1"/>
    <col min="4869" max="4869" width="0.7109375" style="95" customWidth="1"/>
    <col min="4870" max="4875" width="7" style="95" customWidth="1"/>
    <col min="4876" max="4876" width="9.85546875" style="95" customWidth="1"/>
    <col min="4877" max="4877" width="4.140625" style="95" customWidth="1"/>
    <col min="4878" max="4880" width="7" style="95" customWidth="1"/>
    <col min="4881" max="4881" width="4.85546875" style="95" customWidth="1"/>
    <col min="4882" max="4883" width="5" style="95" customWidth="1"/>
    <col min="4884" max="4884" width="5.140625" style="95" customWidth="1"/>
    <col min="4885" max="4885" width="6.5703125" style="95" customWidth="1"/>
    <col min="4886" max="4886" width="8.85546875" style="95" customWidth="1"/>
    <col min="4887" max="4887" width="3.140625" style="95" customWidth="1"/>
    <col min="4888" max="4888" width="10.140625" style="95" customWidth="1"/>
    <col min="4889" max="4891" width="4.42578125" style="95" customWidth="1"/>
    <col min="4892" max="5120" width="12.5703125" style="95"/>
    <col min="5121" max="5121" width="2.28515625" style="95" customWidth="1"/>
    <col min="5122" max="5122" width="11.42578125" style="95" customWidth="1"/>
    <col min="5123" max="5124" width="12.85546875" style="95" customWidth="1"/>
    <col min="5125" max="5125" width="0.7109375" style="95" customWidth="1"/>
    <col min="5126" max="5131" width="7" style="95" customWidth="1"/>
    <col min="5132" max="5132" width="9.85546875" style="95" customWidth="1"/>
    <col min="5133" max="5133" width="4.140625" style="95" customWidth="1"/>
    <col min="5134" max="5136" width="7" style="95" customWidth="1"/>
    <col min="5137" max="5137" width="4.85546875" style="95" customWidth="1"/>
    <col min="5138" max="5139" width="5" style="95" customWidth="1"/>
    <col min="5140" max="5140" width="5.140625" style="95" customWidth="1"/>
    <col min="5141" max="5141" width="6.5703125" style="95" customWidth="1"/>
    <col min="5142" max="5142" width="8.85546875" style="95" customWidth="1"/>
    <col min="5143" max="5143" width="3.140625" style="95" customWidth="1"/>
    <col min="5144" max="5144" width="10.140625" style="95" customWidth="1"/>
    <col min="5145" max="5147" width="4.42578125" style="95" customWidth="1"/>
    <col min="5148" max="5376" width="12.5703125" style="95"/>
    <col min="5377" max="5377" width="2.28515625" style="95" customWidth="1"/>
    <col min="5378" max="5378" width="11.42578125" style="95" customWidth="1"/>
    <col min="5379" max="5380" width="12.85546875" style="95" customWidth="1"/>
    <col min="5381" max="5381" width="0.7109375" style="95" customWidth="1"/>
    <col min="5382" max="5387" width="7" style="95" customWidth="1"/>
    <col min="5388" max="5388" width="9.85546875" style="95" customWidth="1"/>
    <col min="5389" max="5389" width="4.140625" style="95" customWidth="1"/>
    <col min="5390" max="5392" width="7" style="95" customWidth="1"/>
    <col min="5393" max="5393" width="4.85546875" style="95" customWidth="1"/>
    <col min="5394" max="5395" width="5" style="95" customWidth="1"/>
    <col min="5396" max="5396" width="5.140625" style="95" customWidth="1"/>
    <col min="5397" max="5397" width="6.5703125" style="95" customWidth="1"/>
    <col min="5398" max="5398" width="8.85546875" style="95" customWidth="1"/>
    <col min="5399" max="5399" width="3.140625" style="95" customWidth="1"/>
    <col min="5400" max="5400" width="10.140625" style="95" customWidth="1"/>
    <col min="5401" max="5403" width="4.42578125" style="95" customWidth="1"/>
    <col min="5404" max="5632" width="12.5703125" style="95"/>
    <col min="5633" max="5633" width="2.28515625" style="95" customWidth="1"/>
    <col min="5634" max="5634" width="11.42578125" style="95" customWidth="1"/>
    <col min="5635" max="5636" width="12.85546875" style="95" customWidth="1"/>
    <col min="5637" max="5637" width="0.7109375" style="95" customWidth="1"/>
    <col min="5638" max="5643" width="7" style="95" customWidth="1"/>
    <col min="5644" max="5644" width="9.85546875" style="95" customWidth="1"/>
    <col min="5645" max="5645" width="4.140625" style="95" customWidth="1"/>
    <col min="5646" max="5648" width="7" style="95" customWidth="1"/>
    <col min="5649" max="5649" width="4.85546875" style="95" customWidth="1"/>
    <col min="5650" max="5651" width="5" style="95" customWidth="1"/>
    <col min="5652" max="5652" width="5.140625" style="95" customWidth="1"/>
    <col min="5653" max="5653" width="6.5703125" style="95" customWidth="1"/>
    <col min="5654" max="5654" width="8.85546875" style="95" customWidth="1"/>
    <col min="5655" max="5655" width="3.140625" style="95" customWidth="1"/>
    <col min="5656" max="5656" width="10.140625" style="95" customWidth="1"/>
    <col min="5657" max="5659" width="4.42578125" style="95" customWidth="1"/>
    <col min="5660" max="5888" width="12.5703125" style="95"/>
    <col min="5889" max="5889" width="2.28515625" style="95" customWidth="1"/>
    <col min="5890" max="5890" width="11.42578125" style="95" customWidth="1"/>
    <col min="5891" max="5892" width="12.85546875" style="95" customWidth="1"/>
    <col min="5893" max="5893" width="0.7109375" style="95" customWidth="1"/>
    <col min="5894" max="5899" width="7" style="95" customWidth="1"/>
    <col min="5900" max="5900" width="9.85546875" style="95" customWidth="1"/>
    <col min="5901" max="5901" width="4.140625" style="95" customWidth="1"/>
    <col min="5902" max="5904" width="7" style="95" customWidth="1"/>
    <col min="5905" max="5905" width="4.85546875" style="95" customWidth="1"/>
    <col min="5906" max="5907" width="5" style="95" customWidth="1"/>
    <col min="5908" max="5908" width="5.140625" style="95" customWidth="1"/>
    <col min="5909" max="5909" width="6.5703125" style="95" customWidth="1"/>
    <col min="5910" max="5910" width="8.85546875" style="95" customWidth="1"/>
    <col min="5911" max="5911" width="3.140625" style="95" customWidth="1"/>
    <col min="5912" max="5912" width="10.140625" style="95" customWidth="1"/>
    <col min="5913" max="5915" width="4.42578125" style="95" customWidth="1"/>
    <col min="5916" max="6144" width="12.5703125" style="95"/>
    <col min="6145" max="6145" width="2.28515625" style="95" customWidth="1"/>
    <col min="6146" max="6146" width="11.42578125" style="95" customWidth="1"/>
    <col min="6147" max="6148" width="12.85546875" style="95" customWidth="1"/>
    <col min="6149" max="6149" width="0.7109375" style="95" customWidth="1"/>
    <col min="6150" max="6155" width="7" style="95" customWidth="1"/>
    <col min="6156" max="6156" width="9.85546875" style="95" customWidth="1"/>
    <col min="6157" max="6157" width="4.140625" style="95" customWidth="1"/>
    <col min="6158" max="6160" width="7" style="95" customWidth="1"/>
    <col min="6161" max="6161" width="4.85546875" style="95" customWidth="1"/>
    <col min="6162" max="6163" width="5" style="95" customWidth="1"/>
    <col min="6164" max="6164" width="5.140625" style="95" customWidth="1"/>
    <col min="6165" max="6165" width="6.5703125" style="95" customWidth="1"/>
    <col min="6166" max="6166" width="8.85546875" style="95" customWidth="1"/>
    <col min="6167" max="6167" width="3.140625" style="95" customWidth="1"/>
    <col min="6168" max="6168" width="10.140625" style="95" customWidth="1"/>
    <col min="6169" max="6171" width="4.42578125" style="95" customWidth="1"/>
    <col min="6172" max="6400" width="12.5703125" style="95"/>
    <col min="6401" max="6401" width="2.28515625" style="95" customWidth="1"/>
    <col min="6402" max="6402" width="11.42578125" style="95" customWidth="1"/>
    <col min="6403" max="6404" width="12.85546875" style="95" customWidth="1"/>
    <col min="6405" max="6405" width="0.7109375" style="95" customWidth="1"/>
    <col min="6406" max="6411" width="7" style="95" customWidth="1"/>
    <col min="6412" max="6412" width="9.85546875" style="95" customWidth="1"/>
    <col min="6413" max="6413" width="4.140625" style="95" customWidth="1"/>
    <col min="6414" max="6416" width="7" style="95" customWidth="1"/>
    <col min="6417" max="6417" width="4.85546875" style="95" customWidth="1"/>
    <col min="6418" max="6419" width="5" style="95" customWidth="1"/>
    <col min="6420" max="6420" width="5.140625" style="95" customWidth="1"/>
    <col min="6421" max="6421" width="6.5703125" style="95" customWidth="1"/>
    <col min="6422" max="6422" width="8.85546875" style="95" customWidth="1"/>
    <col min="6423" max="6423" width="3.140625" style="95" customWidth="1"/>
    <col min="6424" max="6424" width="10.140625" style="95" customWidth="1"/>
    <col min="6425" max="6427" width="4.42578125" style="95" customWidth="1"/>
    <col min="6428" max="6656" width="12.5703125" style="95"/>
    <col min="6657" max="6657" width="2.28515625" style="95" customWidth="1"/>
    <col min="6658" max="6658" width="11.42578125" style="95" customWidth="1"/>
    <col min="6659" max="6660" width="12.85546875" style="95" customWidth="1"/>
    <col min="6661" max="6661" width="0.7109375" style="95" customWidth="1"/>
    <col min="6662" max="6667" width="7" style="95" customWidth="1"/>
    <col min="6668" max="6668" width="9.85546875" style="95" customWidth="1"/>
    <col min="6669" max="6669" width="4.140625" style="95" customWidth="1"/>
    <col min="6670" max="6672" width="7" style="95" customWidth="1"/>
    <col min="6673" max="6673" width="4.85546875" style="95" customWidth="1"/>
    <col min="6674" max="6675" width="5" style="95" customWidth="1"/>
    <col min="6676" max="6676" width="5.140625" style="95" customWidth="1"/>
    <col min="6677" max="6677" width="6.5703125" style="95" customWidth="1"/>
    <col min="6678" max="6678" width="8.85546875" style="95" customWidth="1"/>
    <col min="6679" max="6679" width="3.140625" style="95" customWidth="1"/>
    <col min="6680" max="6680" width="10.140625" style="95" customWidth="1"/>
    <col min="6681" max="6683" width="4.42578125" style="95" customWidth="1"/>
    <col min="6684" max="6912" width="12.5703125" style="95"/>
    <col min="6913" max="6913" width="2.28515625" style="95" customWidth="1"/>
    <col min="6914" max="6914" width="11.42578125" style="95" customWidth="1"/>
    <col min="6915" max="6916" width="12.85546875" style="95" customWidth="1"/>
    <col min="6917" max="6917" width="0.7109375" style="95" customWidth="1"/>
    <col min="6918" max="6923" width="7" style="95" customWidth="1"/>
    <col min="6924" max="6924" width="9.85546875" style="95" customWidth="1"/>
    <col min="6925" max="6925" width="4.140625" style="95" customWidth="1"/>
    <col min="6926" max="6928" width="7" style="95" customWidth="1"/>
    <col min="6929" max="6929" width="4.85546875" style="95" customWidth="1"/>
    <col min="6930" max="6931" width="5" style="95" customWidth="1"/>
    <col min="6932" max="6932" width="5.140625" style="95" customWidth="1"/>
    <col min="6933" max="6933" width="6.5703125" style="95" customWidth="1"/>
    <col min="6934" max="6934" width="8.85546875" style="95" customWidth="1"/>
    <col min="6935" max="6935" width="3.140625" style="95" customWidth="1"/>
    <col min="6936" max="6936" width="10.140625" style="95" customWidth="1"/>
    <col min="6937" max="6939" width="4.42578125" style="95" customWidth="1"/>
    <col min="6940" max="7168" width="12.5703125" style="95"/>
    <col min="7169" max="7169" width="2.28515625" style="95" customWidth="1"/>
    <col min="7170" max="7170" width="11.42578125" style="95" customWidth="1"/>
    <col min="7171" max="7172" width="12.85546875" style="95" customWidth="1"/>
    <col min="7173" max="7173" width="0.7109375" style="95" customWidth="1"/>
    <col min="7174" max="7179" width="7" style="95" customWidth="1"/>
    <col min="7180" max="7180" width="9.85546875" style="95" customWidth="1"/>
    <col min="7181" max="7181" width="4.140625" style="95" customWidth="1"/>
    <col min="7182" max="7184" width="7" style="95" customWidth="1"/>
    <col min="7185" max="7185" width="4.85546875" style="95" customWidth="1"/>
    <col min="7186" max="7187" width="5" style="95" customWidth="1"/>
    <col min="7188" max="7188" width="5.140625" style="95" customWidth="1"/>
    <col min="7189" max="7189" width="6.5703125" style="95" customWidth="1"/>
    <col min="7190" max="7190" width="8.85546875" style="95" customWidth="1"/>
    <col min="7191" max="7191" width="3.140625" style="95" customWidth="1"/>
    <col min="7192" max="7192" width="10.140625" style="95" customWidth="1"/>
    <col min="7193" max="7195" width="4.42578125" style="95" customWidth="1"/>
    <col min="7196" max="7424" width="12.5703125" style="95"/>
    <col min="7425" max="7425" width="2.28515625" style="95" customWidth="1"/>
    <col min="7426" max="7426" width="11.42578125" style="95" customWidth="1"/>
    <col min="7427" max="7428" width="12.85546875" style="95" customWidth="1"/>
    <col min="7429" max="7429" width="0.7109375" style="95" customWidth="1"/>
    <col min="7430" max="7435" width="7" style="95" customWidth="1"/>
    <col min="7436" max="7436" width="9.85546875" style="95" customWidth="1"/>
    <col min="7437" max="7437" width="4.140625" style="95" customWidth="1"/>
    <col min="7438" max="7440" width="7" style="95" customWidth="1"/>
    <col min="7441" max="7441" width="4.85546875" style="95" customWidth="1"/>
    <col min="7442" max="7443" width="5" style="95" customWidth="1"/>
    <col min="7444" max="7444" width="5.140625" style="95" customWidth="1"/>
    <col min="7445" max="7445" width="6.5703125" style="95" customWidth="1"/>
    <col min="7446" max="7446" width="8.85546875" style="95" customWidth="1"/>
    <col min="7447" max="7447" width="3.140625" style="95" customWidth="1"/>
    <col min="7448" max="7448" width="10.140625" style="95" customWidth="1"/>
    <col min="7449" max="7451" width="4.42578125" style="95" customWidth="1"/>
    <col min="7452" max="7680" width="12.5703125" style="95"/>
    <col min="7681" max="7681" width="2.28515625" style="95" customWidth="1"/>
    <col min="7682" max="7682" width="11.42578125" style="95" customWidth="1"/>
    <col min="7683" max="7684" width="12.85546875" style="95" customWidth="1"/>
    <col min="7685" max="7685" width="0.7109375" style="95" customWidth="1"/>
    <col min="7686" max="7691" width="7" style="95" customWidth="1"/>
    <col min="7692" max="7692" width="9.85546875" style="95" customWidth="1"/>
    <col min="7693" max="7693" width="4.140625" style="95" customWidth="1"/>
    <col min="7694" max="7696" width="7" style="95" customWidth="1"/>
    <col min="7697" max="7697" width="4.85546875" style="95" customWidth="1"/>
    <col min="7698" max="7699" width="5" style="95" customWidth="1"/>
    <col min="7700" max="7700" width="5.140625" style="95" customWidth="1"/>
    <col min="7701" max="7701" width="6.5703125" style="95" customWidth="1"/>
    <col min="7702" max="7702" width="8.85546875" style="95" customWidth="1"/>
    <col min="7703" max="7703" width="3.140625" style="95" customWidth="1"/>
    <col min="7704" max="7704" width="10.140625" style="95" customWidth="1"/>
    <col min="7705" max="7707" width="4.42578125" style="95" customWidth="1"/>
    <col min="7708" max="7936" width="12.5703125" style="95"/>
    <col min="7937" max="7937" width="2.28515625" style="95" customWidth="1"/>
    <col min="7938" max="7938" width="11.42578125" style="95" customWidth="1"/>
    <col min="7939" max="7940" width="12.85546875" style="95" customWidth="1"/>
    <col min="7941" max="7941" width="0.7109375" style="95" customWidth="1"/>
    <col min="7942" max="7947" width="7" style="95" customWidth="1"/>
    <col min="7948" max="7948" width="9.85546875" style="95" customWidth="1"/>
    <col min="7949" max="7949" width="4.140625" style="95" customWidth="1"/>
    <col min="7950" max="7952" width="7" style="95" customWidth="1"/>
    <col min="7953" max="7953" width="4.85546875" style="95" customWidth="1"/>
    <col min="7954" max="7955" width="5" style="95" customWidth="1"/>
    <col min="7956" max="7956" width="5.140625" style="95" customWidth="1"/>
    <col min="7957" max="7957" width="6.5703125" style="95" customWidth="1"/>
    <col min="7958" max="7958" width="8.85546875" style="95" customWidth="1"/>
    <col min="7959" max="7959" width="3.140625" style="95" customWidth="1"/>
    <col min="7960" max="7960" width="10.140625" style="95" customWidth="1"/>
    <col min="7961" max="7963" width="4.42578125" style="95" customWidth="1"/>
    <col min="7964" max="8192" width="12.5703125" style="95"/>
    <col min="8193" max="8193" width="2.28515625" style="95" customWidth="1"/>
    <col min="8194" max="8194" width="11.42578125" style="95" customWidth="1"/>
    <col min="8195" max="8196" width="12.85546875" style="95" customWidth="1"/>
    <col min="8197" max="8197" width="0.7109375" style="95" customWidth="1"/>
    <col min="8198" max="8203" width="7" style="95" customWidth="1"/>
    <col min="8204" max="8204" width="9.85546875" style="95" customWidth="1"/>
    <col min="8205" max="8205" width="4.140625" style="95" customWidth="1"/>
    <col min="8206" max="8208" width="7" style="95" customWidth="1"/>
    <col min="8209" max="8209" width="4.85546875" style="95" customWidth="1"/>
    <col min="8210" max="8211" width="5" style="95" customWidth="1"/>
    <col min="8212" max="8212" width="5.140625" style="95" customWidth="1"/>
    <col min="8213" max="8213" width="6.5703125" style="95" customWidth="1"/>
    <col min="8214" max="8214" width="8.85546875" style="95" customWidth="1"/>
    <col min="8215" max="8215" width="3.140625" style="95" customWidth="1"/>
    <col min="8216" max="8216" width="10.140625" style="95" customWidth="1"/>
    <col min="8217" max="8219" width="4.42578125" style="95" customWidth="1"/>
    <col min="8220" max="8448" width="12.5703125" style="95"/>
    <col min="8449" max="8449" width="2.28515625" style="95" customWidth="1"/>
    <col min="8450" max="8450" width="11.42578125" style="95" customWidth="1"/>
    <col min="8451" max="8452" width="12.85546875" style="95" customWidth="1"/>
    <col min="8453" max="8453" width="0.7109375" style="95" customWidth="1"/>
    <col min="8454" max="8459" width="7" style="95" customWidth="1"/>
    <col min="8460" max="8460" width="9.85546875" style="95" customWidth="1"/>
    <col min="8461" max="8461" width="4.140625" style="95" customWidth="1"/>
    <col min="8462" max="8464" width="7" style="95" customWidth="1"/>
    <col min="8465" max="8465" width="4.85546875" style="95" customWidth="1"/>
    <col min="8466" max="8467" width="5" style="95" customWidth="1"/>
    <col min="8468" max="8468" width="5.140625" style="95" customWidth="1"/>
    <col min="8469" max="8469" width="6.5703125" style="95" customWidth="1"/>
    <col min="8470" max="8470" width="8.85546875" style="95" customWidth="1"/>
    <col min="8471" max="8471" width="3.140625" style="95" customWidth="1"/>
    <col min="8472" max="8472" width="10.140625" style="95" customWidth="1"/>
    <col min="8473" max="8475" width="4.42578125" style="95" customWidth="1"/>
    <col min="8476" max="8704" width="12.5703125" style="95"/>
    <col min="8705" max="8705" width="2.28515625" style="95" customWidth="1"/>
    <col min="8706" max="8706" width="11.42578125" style="95" customWidth="1"/>
    <col min="8707" max="8708" width="12.85546875" style="95" customWidth="1"/>
    <col min="8709" max="8709" width="0.7109375" style="95" customWidth="1"/>
    <col min="8710" max="8715" width="7" style="95" customWidth="1"/>
    <col min="8716" max="8716" width="9.85546875" style="95" customWidth="1"/>
    <col min="8717" max="8717" width="4.140625" style="95" customWidth="1"/>
    <col min="8718" max="8720" width="7" style="95" customWidth="1"/>
    <col min="8721" max="8721" width="4.85546875" style="95" customWidth="1"/>
    <col min="8722" max="8723" width="5" style="95" customWidth="1"/>
    <col min="8724" max="8724" width="5.140625" style="95" customWidth="1"/>
    <col min="8725" max="8725" width="6.5703125" style="95" customWidth="1"/>
    <col min="8726" max="8726" width="8.85546875" style="95" customWidth="1"/>
    <col min="8727" max="8727" width="3.140625" style="95" customWidth="1"/>
    <col min="8728" max="8728" width="10.140625" style="95" customWidth="1"/>
    <col min="8729" max="8731" width="4.42578125" style="95" customWidth="1"/>
    <col min="8732" max="8960" width="12.5703125" style="95"/>
    <col min="8961" max="8961" width="2.28515625" style="95" customWidth="1"/>
    <col min="8962" max="8962" width="11.42578125" style="95" customWidth="1"/>
    <col min="8963" max="8964" width="12.85546875" style="95" customWidth="1"/>
    <col min="8965" max="8965" width="0.7109375" style="95" customWidth="1"/>
    <col min="8966" max="8971" width="7" style="95" customWidth="1"/>
    <col min="8972" max="8972" width="9.85546875" style="95" customWidth="1"/>
    <col min="8973" max="8973" width="4.140625" style="95" customWidth="1"/>
    <col min="8974" max="8976" width="7" style="95" customWidth="1"/>
    <col min="8977" max="8977" width="4.85546875" style="95" customWidth="1"/>
    <col min="8978" max="8979" width="5" style="95" customWidth="1"/>
    <col min="8980" max="8980" width="5.140625" style="95" customWidth="1"/>
    <col min="8981" max="8981" width="6.5703125" style="95" customWidth="1"/>
    <col min="8982" max="8982" width="8.85546875" style="95" customWidth="1"/>
    <col min="8983" max="8983" width="3.140625" style="95" customWidth="1"/>
    <col min="8984" max="8984" width="10.140625" style="95" customWidth="1"/>
    <col min="8985" max="8987" width="4.42578125" style="95" customWidth="1"/>
    <col min="8988" max="9216" width="12.5703125" style="95"/>
    <col min="9217" max="9217" width="2.28515625" style="95" customWidth="1"/>
    <col min="9218" max="9218" width="11.42578125" style="95" customWidth="1"/>
    <col min="9219" max="9220" width="12.85546875" style="95" customWidth="1"/>
    <col min="9221" max="9221" width="0.7109375" style="95" customWidth="1"/>
    <col min="9222" max="9227" width="7" style="95" customWidth="1"/>
    <col min="9228" max="9228" width="9.85546875" style="95" customWidth="1"/>
    <col min="9229" max="9229" width="4.140625" style="95" customWidth="1"/>
    <col min="9230" max="9232" width="7" style="95" customWidth="1"/>
    <col min="9233" max="9233" width="4.85546875" style="95" customWidth="1"/>
    <col min="9234" max="9235" width="5" style="95" customWidth="1"/>
    <col min="9236" max="9236" width="5.140625" style="95" customWidth="1"/>
    <col min="9237" max="9237" width="6.5703125" style="95" customWidth="1"/>
    <col min="9238" max="9238" width="8.85546875" style="95" customWidth="1"/>
    <col min="9239" max="9239" width="3.140625" style="95" customWidth="1"/>
    <col min="9240" max="9240" width="10.140625" style="95" customWidth="1"/>
    <col min="9241" max="9243" width="4.42578125" style="95" customWidth="1"/>
    <col min="9244" max="9472" width="12.5703125" style="95"/>
    <col min="9473" max="9473" width="2.28515625" style="95" customWidth="1"/>
    <col min="9474" max="9474" width="11.42578125" style="95" customWidth="1"/>
    <col min="9475" max="9476" width="12.85546875" style="95" customWidth="1"/>
    <col min="9477" max="9477" width="0.7109375" style="95" customWidth="1"/>
    <col min="9478" max="9483" width="7" style="95" customWidth="1"/>
    <col min="9484" max="9484" width="9.85546875" style="95" customWidth="1"/>
    <col min="9485" max="9485" width="4.140625" style="95" customWidth="1"/>
    <col min="9486" max="9488" width="7" style="95" customWidth="1"/>
    <col min="9489" max="9489" width="4.85546875" style="95" customWidth="1"/>
    <col min="9490" max="9491" width="5" style="95" customWidth="1"/>
    <col min="9492" max="9492" width="5.140625" style="95" customWidth="1"/>
    <col min="9493" max="9493" width="6.5703125" style="95" customWidth="1"/>
    <col min="9494" max="9494" width="8.85546875" style="95" customWidth="1"/>
    <col min="9495" max="9495" width="3.140625" style="95" customWidth="1"/>
    <col min="9496" max="9496" width="10.140625" style="95" customWidth="1"/>
    <col min="9497" max="9499" width="4.42578125" style="95" customWidth="1"/>
    <col min="9500" max="9728" width="12.5703125" style="95"/>
    <col min="9729" max="9729" width="2.28515625" style="95" customWidth="1"/>
    <col min="9730" max="9730" width="11.42578125" style="95" customWidth="1"/>
    <col min="9731" max="9732" width="12.85546875" style="95" customWidth="1"/>
    <col min="9733" max="9733" width="0.7109375" style="95" customWidth="1"/>
    <col min="9734" max="9739" width="7" style="95" customWidth="1"/>
    <col min="9740" max="9740" width="9.85546875" style="95" customWidth="1"/>
    <col min="9741" max="9741" width="4.140625" style="95" customWidth="1"/>
    <col min="9742" max="9744" width="7" style="95" customWidth="1"/>
    <col min="9745" max="9745" width="4.85546875" style="95" customWidth="1"/>
    <col min="9746" max="9747" width="5" style="95" customWidth="1"/>
    <col min="9748" max="9748" width="5.140625" style="95" customWidth="1"/>
    <col min="9749" max="9749" width="6.5703125" style="95" customWidth="1"/>
    <col min="9750" max="9750" width="8.85546875" style="95" customWidth="1"/>
    <col min="9751" max="9751" width="3.140625" style="95" customWidth="1"/>
    <col min="9752" max="9752" width="10.140625" style="95" customWidth="1"/>
    <col min="9753" max="9755" width="4.42578125" style="95" customWidth="1"/>
    <col min="9756" max="9984" width="12.5703125" style="95"/>
    <col min="9985" max="9985" width="2.28515625" style="95" customWidth="1"/>
    <col min="9986" max="9986" width="11.42578125" style="95" customWidth="1"/>
    <col min="9987" max="9988" width="12.85546875" style="95" customWidth="1"/>
    <col min="9989" max="9989" width="0.7109375" style="95" customWidth="1"/>
    <col min="9990" max="9995" width="7" style="95" customWidth="1"/>
    <col min="9996" max="9996" width="9.85546875" style="95" customWidth="1"/>
    <col min="9997" max="9997" width="4.140625" style="95" customWidth="1"/>
    <col min="9998" max="10000" width="7" style="95" customWidth="1"/>
    <col min="10001" max="10001" width="4.85546875" style="95" customWidth="1"/>
    <col min="10002" max="10003" width="5" style="95" customWidth="1"/>
    <col min="10004" max="10004" width="5.140625" style="95" customWidth="1"/>
    <col min="10005" max="10005" width="6.5703125" style="95" customWidth="1"/>
    <col min="10006" max="10006" width="8.85546875" style="95" customWidth="1"/>
    <col min="10007" max="10007" width="3.140625" style="95" customWidth="1"/>
    <col min="10008" max="10008" width="10.140625" style="95" customWidth="1"/>
    <col min="10009" max="10011" width="4.42578125" style="95" customWidth="1"/>
    <col min="10012" max="10240" width="12.5703125" style="95"/>
    <col min="10241" max="10241" width="2.28515625" style="95" customWidth="1"/>
    <col min="10242" max="10242" width="11.42578125" style="95" customWidth="1"/>
    <col min="10243" max="10244" width="12.85546875" style="95" customWidth="1"/>
    <col min="10245" max="10245" width="0.7109375" style="95" customWidth="1"/>
    <col min="10246" max="10251" width="7" style="95" customWidth="1"/>
    <col min="10252" max="10252" width="9.85546875" style="95" customWidth="1"/>
    <col min="10253" max="10253" width="4.140625" style="95" customWidth="1"/>
    <col min="10254" max="10256" width="7" style="95" customWidth="1"/>
    <col min="10257" max="10257" width="4.85546875" style="95" customWidth="1"/>
    <col min="10258" max="10259" width="5" style="95" customWidth="1"/>
    <col min="10260" max="10260" width="5.140625" style="95" customWidth="1"/>
    <col min="10261" max="10261" width="6.5703125" style="95" customWidth="1"/>
    <col min="10262" max="10262" width="8.85546875" style="95" customWidth="1"/>
    <col min="10263" max="10263" width="3.140625" style="95" customWidth="1"/>
    <col min="10264" max="10264" width="10.140625" style="95" customWidth="1"/>
    <col min="10265" max="10267" width="4.42578125" style="95" customWidth="1"/>
    <col min="10268" max="10496" width="12.5703125" style="95"/>
    <col min="10497" max="10497" width="2.28515625" style="95" customWidth="1"/>
    <col min="10498" max="10498" width="11.42578125" style="95" customWidth="1"/>
    <col min="10499" max="10500" width="12.85546875" style="95" customWidth="1"/>
    <col min="10501" max="10501" width="0.7109375" style="95" customWidth="1"/>
    <col min="10502" max="10507" width="7" style="95" customWidth="1"/>
    <col min="10508" max="10508" width="9.85546875" style="95" customWidth="1"/>
    <col min="10509" max="10509" width="4.140625" style="95" customWidth="1"/>
    <col min="10510" max="10512" width="7" style="95" customWidth="1"/>
    <col min="10513" max="10513" width="4.85546875" style="95" customWidth="1"/>
    <col min="10514" max="10515" width="5" style="95" customWidth="1"/>
    <col min="10516" max="10516" width="5.140625" style="95" customWidth="1"/>
    <col min="10517" max="10517" width="6.5703125" style="95" customWidth="1"/>
    <col min="10518" max="10518" width="8.85546875" style="95" customWidth="1"/>
    <col min="10519" max="10519" width="3.140625" style="95" customWidth="1"/>
    <col min="10520" max="10520" width="10.140625" style="95" customWidth="1"/>
    <col min="10521" max="10523" width="4.42578125" style="95" customWidth="1"/>
    <col min="10524" max="10752" width="12.5703125" style="95"/>
    <col min="10753" max="10753" width="2.28515625" style="95" customWidth="1"/>
    <col min="10754" max="10754" width="11.42578125" style="95" customWidth="1"/>
    <col min="10755" max="10756" width="12.85546875" style="95" customWidth="1"/>
    <col min="10757" max="10757" width="0.7109375" style="95" customWidth="1"/>
    <col min="10758" max="10763" width="7" style="95" customWidth="1"/>
    <col min="10764" max="10764" width="9.85546875" style="95" customWidth="1"/>
    <col min="10765" max="10765" width="4.140625" style="95" customWidth="1"/>
    <col min="10766" max="10768" width="7" style="95" customWidth="1"/>
    <col min="10769" max="10769" width="4.85546875" style="95" customWidth="1"/>
    <col min="10770" max="10771" width="5" style="95" customWidth="1"/>
    <col min="10772" max="10772" width="5.140625" style="95" customWidth="1"/>
    <col min="10773" max="10773" width="6.5703125" style="95" customWidth="1"/>
    <col min="10774" max="10774" width="8.85546875" style="95" customWidth="1"/>
    <col min="10775" max="10775" width="3.140625" style="95" customWidth="1"/>
    <col min="10776" max="10776" width="10.140625" style="95" customWidth="1"/>
    <col min="10777" max="10779" width="4.42578125" style="95" customWidth="1"/>
    <col min="10780" max="11008" width="12.5703125" style="95"/>
    <col min="11009" max="11009" width="2.28515625" style="95" customWidth="1"/>
    <col min="11010" max="11010" width="11.42578125" style="95" customWidth="1"/>
    <col min="11011" max="11012" width="12.85546875" style="95" customWidth="1"/>
    <col min="11013" max="11013" width="0.7109375" style="95" customWidth="1"/>
    <col min="11014" max="11019" width="7" style="95" customWidth="1"/>
    <col min="11020" max="11020" width="9.85546875" style="95" customWidth="1"/>
    <col min="11021" max="11021" width="4.140625" style="95" customWidth="1"/>
    <col min="11022" max="11024" width="7" style="95" customWidth="1"/>
    <col min="11025" max="11025" width="4.85546875" style="95" customWidth="1"/>
    <col min="11026" max="11027" width="5" style="95" customWidth="1"/>
    <col min="11028" max="11028" width="5.140625" style="95" customWidth="1"/>
    <col min="11029" max="11029" width="6.5703125" style="95" customWidth="1"/>
    <col min="11030" max="11030" width="8.85546875" style="95" customWidth="1"/>
    <col min="11031" max="11031" width="3.140625" style="95" customWidth="1"/>
    <col min="11032" max="11032" width="10.140625" style="95" customWidth="1"/>
    <col min="11033" max="11035" width="4.42578125" style="95" customWidth="1"/>
    <col min="11036" max="11264" width="12.5703125" style="95"/>
    <col min="11265" max="11265" width="2.28515625" style="95" customWidth="1"/>
    <col min="11266" max="11266" width="11.42578125" style="95" customWidth="1"/>
    <col min="11267" max="11268" width="12.85546875" style="95" customWidth="1"/>
    <col min="11269" max="11269" width="0.7109375" style="95" customWidth="1"/>
    <col min="11270" max="11275" width="7" style="95" customWidth="1"/>
    <col min="11276" max="11276" width="9.85546875" style="95" customWidth="1"/>
    <col min="11277" max="11277" width="4.140625" style="95" customWidth="1"/>
    <col min="11278" max="11280" width="7" style="95" customWidth="1"/>
    <col min="11281" max="11281" width="4.85546875" style="95" customWidth="1"/>
    <col min="11282" max="11283" width="5" style="95" customWidth="1"/>
    <col min="11284" max="11284" width="5.140625" style="95" customWidth="1"/>
    <col min="11285" max="11285" width="6.5703125" style="95" customWidth="1"/>
    <col min="11286" max="11286" width="8.85546875" style="95" customWidth="1"/>
    <col min="11287" max="11287" width="3.140625" style="95" customWidth="1"/>
    <col min="11288" max="11288" width="10.140625" style="95" customWidth="1"/>
    <col min="11289" max="11291" width="4.42578125" style="95" customWidth="1"/>
    <col min="11292" max="11520" width="12.5703125" style="95"/>
    <col min="11521" max="11521" width="2.28515625" style="95" customWidth="1"/>
    <col min="11522" max="11522" width="11.42578125" style="95" customWidth="1"/>
    <col min="11523" max="11524" width="12.85546875" style="95" customWidth="1"/>
    <col min="11525" max="11525" width="0.7109375" style="95" customWidth="1"/>
    <col min="11526" max="11531" width="7" style="95" customWidth="1"/>
    <col min="11532" max="11532" width="9.85546875" style="95" customWidth="1"/>
    <col min="11533" max="11533" width="4.140625" style="95" customWidth="1"/>
    <col min="11534" max="11536" width="7" style="95" customWidth="1"/>
    <col min="11537" max="11537" width="4.85546875" style="95" customWidth="1"/>
    <col min="11538" max="11539" width="5" style="95" customWidth="1"/>
    <col min="11540" max="11540" width="5.140625" style="95" customWidth="1"/>
    <col min="11541" max="11541" width="6.5703125" style="95" customWidth="1"/>
    <col min="11542" max="11542" width="8.85546875" style="95" customWidth="1"/>
    <col min="11543" max="11543" width="3.140625" style="95" customWidth="1"/>
    <col min="11544" max="11544" width="10.140625" style="95" customWidth="1"/>
    <col min="11545" max="11547" width="4.42578125" style="95" customWidth="1"/>
    <col min="11548" max="11776" width="12.5703125" style="95"/>
    <col min="11777" max="11777" width="2.28515625" style="95" customWidth="1"/>
    <col min="11778" max="11778" width="11.42578125" style="95" customWidth="1"/>
    <col min="11779" max="11780" width="12.85546875" style="95" customWidth="1"/>
    <col min="11781" max="11781" width="0.7109375" style="95" customWidth="1"/>
    <col min="11782" max="11787" width="7" style="95" customWidth="1"/>
    <col min="11788" max="11788" width="9.85546875" style="95" customWidth="1"/>
    <col min="11789" max="11789" width="4.140625" style="95" customWidth="1"/>
    <col min="11790" max="11792" width="7" style="95" customWidth="1"/>
    <col min="11793" max="11793" width="4.85546875" style="95" customWidth="1"/>
    <col min="11794" max="11795" width="5" style="95" customWidth="1"/>
    <col min="11796" max="11796" width="5.140625" style="95" customWidth="1"/>
    <col min="11797" max="11797" width="6.5703125" style="95" customWidth="1"/>
    <col min="11798" max="11798" width="8.85546875" style="95" customWidth="1"/>
    <col min="11799" max="11799" width="3.140625" style="95" customWidth="1"/>
    <col min="11800" max="11800" width="10.140625" style="95" customWidth="1"/>
    <col min="11801" max="11803" width="4.42578125" style="95" customWidth="1"/>
    <col min="11804" max="12032" width="12.5703125" style="95"/>
    <col min="12033" max="12033" width="2.28515625" style="95" customWidth="1"/>
    <col min="12034" max="12034" width="11.42578125" style="95" customWidth="1"/>
    <col min="12035" max="12036" width="12.85546875" style="95" customWidth="1"/>
    <col min="12037" max="12037" width="0.7109375" style="95" customWidth="1"/>
    <col min="12038" max="12043" width="7" style="95" customWidth="1"/>
    <col min="12044" max="12044" width="9.85546875" style="95" customWidth="1"/>
    <col min="12045" max="12045" width="4.140625" style="95" customWidth="1"/>
    <col min="12046" max="12048" width="7" style="95" customWidth="1"/>
    <col min="12049" max="12049" width="4.85546875" style="95" customWidth="1"/>
    <col min="12050" max="12051" width="5" style="95" customWidth="1"/>
    <col min="12052" max="12052" width="5.140625" style="95" customWidth="1"/>
    <col min="12053" max="12053" width="6.5703125" style="95" customWidth="1"/>
    <col min="12054" max="12054" width="8.85546875" style="95" customWidth="1"/>
    <col min="12055" max="12055" width="3.140625" style="95" customWidth="1"/>
    <col min="12056" max="12056" width="10.140625" style="95" customWidth="1"/>
    <col min="12057" max="12059" width="4.42578125" style="95" customWidth="1"/>
    <col min="12060" max="12288" width="12.5703125" style="95"/>
    <col min="12289" max="12289" width="2.28515625" style="95" customWidth="1"/>
    <col min="12290" max="12290" width="11.42578125" style="95" customWidth="1"/>
    <col min="12291" max="12292" width="12.85546875" style="95" customWidth="1"/>
    <col min="12293" max="12293" width="0.7109375" style="95" customWidth="1"/>
    <col min="12294" max="12299" width="7" style="95" customWidth="1"/>
    <col min="12300" max="12300" width="9.85546875" style="95" customWidth="1"/>
    <col min="12301" max="12301" width="4.140625" style="95" customWidth="1"/>
    <col min="12302" max="12304" width="7" style="95" customWidth="1"/>
    <col min="12305" max="12305" width="4.85546875" style="95" customWidth="1"/>
    <col min="12306" max="12307" width="5" style="95" customWidth="1"/>
    <col min="12308" max="12308" width="5.140625" style="95" customWidth="1"/>
    <col min="12309" max="12309" width="6.5703125" style="95" customWidth="1"/>
    <col min="12310" max="12310" width="8.85546875" style="95" customWidth="1"/>
    <col min="12311" max="12311" width="3.140625" style="95" customWidth="1"/>
    <col min="12312" max="12312" width="10.140625" style="95" customWidth="1"/>
    <col min="12313" max="12315" width="4.42578125" style="95" customWidth="1"/>
    <col min="12316" max="12544" width="12.5703125" style="95"/>
    <col min="12545" max="12545" width="2.28515625" style="95" customWidth="1"/>
    <col min="12546" max="12546" width="11.42578125" style="95" customWidth="1"/>
    <col min="12547" max="12548" width="12.85546875" style="95" customWidth="1"/>
    <col min="12549" max="12549" width="0.7109375" style="95" customWidth="1"/>
    <col min="12550" max="12555" width="7" style="95" customWidth="1"/>
    <col min="12556" max="12556" width="9.85546875" style="95" customWidth="1"/>
    <col min="12557" max="12557" width="4.140625" style="95" customWidth="1"/>
    <col min="12558" max="12560" width="7" style="95" customWidth="1"/>
    <col min="12561" max="12561" width="4.85546875" style="95" customWidth="1"/>
    <col min="12562" max="12563" width="5" style="95" customWidth="1"/>
    <col min="12564" max="12564" width="5.140625" style="95" customWidth="1"/>
    <col min="12565" max="12565" width="6.5703125" style="95" customWidth="1"/>
    <col min="12566" max="12566" width="8.85546875" style="95" customWidth="1"/>
    <col min="12567" max="12567" width="3.140625" style="95" customWidth="1"/>
    <col min="12568" max="12568" width="10.140625" style="95" customWidth="1"/>
    <col min="12569" max="12571" width="4.42578125" style="95" customWidth="1"/>
    <col min="12572" max="12800" width="12.5703125" style="95"/>
    <col min="12801" max="12801" width="2.28515625" style="95" customWidth="1"/>
    <col min="12802" max="12802" width="11.42578125" style="95" customWidth="1"/>
    <col min="12803" max="12804" width="12.85546875" style="95" customWidth="1"/>
    <col min="12805" max="12805" width="0.7109375" style="95" customWidth="1"/>
    <col min="12806" max="12811" width="7" style="95" customWidth="1"/>
    <col min="12812" max="12812" width="9.85546875" style="95" customWidth="1"/>
    <col min="12813" max="12813" width="4.140625" style="95" customWidth="1"/>
    <col min="12814" max="12816" width="7" style="95" customWidth="1"/>
    <col min="12817" max="12817" width="4.85546875" style="95" customWidth="1"/>
    <col min="12818" max="12819" width="5" style="95" customWidth="1"/>
    <col min="12820" max="12820" width="5.140625" style="95" customWidth="1"/>
    <col min="12821" max="12821" width="6.5703125" style="95" customWidth="1"/>
    <col min="12822" max="12822" width="8.85546875" style="95" customWidth="1"/>
    <col min="12823" max="12823" width="3.140625" style="95" customWidth="1"/>
    <col min="12824" max="12824" width="10.140625" style="95" customWidth="1"/>
    <col min="12825" max="12827" width="4.42578125" style="95" customWidth="1"/>
    <col min="12828" max="13056" width="12.5703125" style="95"/>
    <col min="13057" max="13057" width="2.28515625" style="95" customWidth="1"/>
    <col min="13058" max="13058" width="11.42578125" style="95" customWidth="1"/>
    <col min="13059" max="13060" width="12.85546875" style="95" customWidth="1"/>
    <col min="13061" max="13061" width="0.7109375" style="95" customWidth="1"/>
    <col min="13062" max="13067" width="7" style="95" customWidth="1"/>
    <col min="13068" max="13068" width="9.85546875" style="95" customWidth="1"/>
    <col min="13069" max="13069" width="4.140625" style="95" customWidth="1"/>
    <col min="13070" max="13072" width="7" style="95" customWidth="1"/>
    <col min="13073" max="13073" width="4.85546875" style="95" customWidth="1"/>
    <col min="13074" max="13075" width="5" style="95" customWidth="1"/>
    <col min="13076" max="13076" width="5.140625" style="95" customWidth="1"/>
    <col min="13077" max="13077" width="6.5703125" style="95" customWidth="1"/>
    <col min="13078" max="13078" width="8.85546875" style="95" customWidth="1"/>
    <col min="13079" max="13079" width="3.140625" style="95" customWidth="1"/>
    <col min="13080" max="13080" width="10.140625" style="95" customWidth="1"/>
    <col min="13081" max="13083" width="4.42578125" style="95" customWidth="1"/>
    <col min="13084" max="13312" width="12.5703125" style="95"/>
    <col min="13313" max="13313" width="2.28515625" style="95" customWidth="1"/>
    <col min="13314" max="13314" width="11.42578125" style="95" customWidth="1"/>
    <col min="13315" max="13316" width="12.85546875" style="95" customWidth="1"/>
    <col min="13317" max="13317" width="0.7109375" style="95" customWidth="1"/>
    <col min="13318" max="13323" width="7" style="95" customWidth="1"/>
    <col min="13324" max="13324" width="9.85546875" style="95" customWidth="1"/>
    <col min="13325" max="13325" width="4.140625" style="95" customWidth="1"/>
    <col min="13326" max="13328" width="7" style="95" customWidth="1"/>
    <col min="13329" max="13329" width="4.85546875" style="95" customWidth="1"/>
    <col min="13330" max="13331" width="5" style="95" customWidth="1"/>
    <col min="13332" max="13332" width="5.140625" style="95" customWidth="1"/>
    <col min="13333" max="13333" width="6.5703125" style="95" customWidth="1"/>
    <col min="13334" max="13334" width="8.85546875" style="95" customWidth="1"/>
    <col min="13335" max="13335" width="3.140625" style="95" customWidth="1"/>
    <col min="13336" max="13336" width="10.140625" style="95" customWidth="1"/>
    <col min="13337" max="13339" width="4.42578125" style="95" customWidth="1"/>
    <col min="13340" max="13568" width="12.5703125" style="95"/>
    <col min="13569" max="13569" width="2.28515625" style="95" customWidth="1"/>
    <col min="13570" max="13570" width="11.42578125" style="95" customWidth="1"/>
    <col min="13571" max="13572" width="12.85546875" style="95" customWidth="1"/>
    <col min="13573" max="13573" width="0.7109375" style="95" customWidth="1"/>
    <col min="13574" max="13579" width="7" style="95" customWidth="1"/>
    <col min="13580" max="13580" width="9.85546875" style="95" customWidth="1"/>
    <col min="13581" max="13581" width="4.140625" style="95" customWidth="1"/>
    <col min="13582" max="13584" width="7" style="95" customWidth="1"/>
    <col min="13585" max="13585" width="4.85546875" style="95" customWidth="1"/>
    <col min="13586" max="13587" width="5" style="95" customWidth="1"/>
    <col min="13588" max="13588" width="5.140625" style="95" customWidth="1"/>
    <col min="13589" max="13589" width="6.5703125" style="95" customWidth="1"/>
    <col min="13590" max="13590" width="8.85546875" style="95" customWidth="1"/>
    <col min="13591" max="13591" width="3.140625" style="95" customWidth="1"/>
    <col min="13592" max="13592" width="10.140625" style="95" customWidth="1"/>
    <col min="13593" max="13595" width="4.42578125" style="95" customWidth="1"/>
    <col min="13596" max="13824" width="12.5703125" style="95"/>
    <col min="13825" max="13825" width="2.28515625" style="95" customWidth="1"/>
    <col min="13826" max="13826" width="11.42578125" style="95" customWidth="1"/>
    <col min="13827" max="13828" width="12.85546875" style="95" customWidth="1"/>
    <col min="13829" max="13829" width="0.7109375" style="95" customWidth="1"/>
    <col min="13830" max="13835" width="7" style="95" customWidth="1"/>
    <col min="13836" max="13836" width="9.85546875" style="95" customWidth="1"/>
    <col min="13837" max="13837" width="4.140625" style="95" customWidth="1"/>
    <col min="13838" max="13840" width="7" style="95" customWidth="1"/>
    <col min="13841" max="13841" width="4.85546875" style="95" customWidth="1"/>
    <col min="13842" max="13843" width="5" style="95" customWidth="1"/>
    <col min="13844" max="13844" width="5.140625" style="95" customWidth="1"/>
    <col min="13845" max="13845" width="6.5703125" style="95" customWidth="1"/>
    <col min="13846" max="13846" width="8.85546875" style="95" customWidth="1"/>
    <col min="13847" max="13847" width="3.140625" style="95" customWidth="1"/>
    <col min="13848" max="13848" width="10.140625" style="95" customWidth="1"/>
    <col min="13849" max="13851" width="4.42578125" style="95" customWidth="1"/>
    <col min="13852" max="14080" width="12.5703125" style="95"/>
    <col min="14081" max="14081" width="2.28515625" style="95" customWidth="1"/>
    <col min="14082" max="14082" width="11.42578125" style="95" customWidth="1"/>
    <col min="14083" max="14084" width="12.85546875" style="95" customWidth="1"/>
    <col min="14085" max="14085" width="0.7109375" style="95" customWidth="1"/>
    <col min="14086" max="14091" width="7" style="95" customWidth="1"/>
    <col min="14092" max="14092" width="9.85546875" style="95" customWidth="1"/>
    <col min="14093" max="14093" width="4.140625" style="95" customWidth="1"/>
    <col min="14094" max="14096" width="7" style="95" customWidth="1"/>
    <col min="14097" max="14097" width="4.85546875" style="95" customWidth="1"/>
    <col min="14098" max="14099" width="5" style="95" customWidth="1"/>
    <col min="14100" max="14100" width="5.140625" style="95" customWidth="1"/>
    <col min="14101" max="14101" width="6.5703125" style="95" customWidth="1"/>
    <col min="14102" max="14102" width="8.85546875" style="95" customWidth="1"/>
    <col min="14103" max="14103" width="3.140625" style="95" customWidth="1"/>
    <col min="14104" max="14104" width="10.140625" style="95" customWidth="1"/>
    <col min="14105" max="14107" width="4.42578125" style="95" customWidth="1"/>
    <col min="14108" max="14336" width="12.5703125" style="95"/>
    <col min="14337" max="14337" width="2.28515625" style="95" customWidth="1"/>
    <col min="14338" max="14338" width="11.42578125" style="95" customWidth="1"/>
    <col min="14339" max="14340" width="12.85546875" style="95" customWidth="1"/>
    <col min="14341" max="14341" width="0.7109375" style="95" customWidth="1"/>
    <col min="14342" max="14347" width="7" style="95" customWidth="1"/>
    <col min="14348" max="14348" width="9.85546875" style="95" customWidth="1"/>
    <col min="14349" max="14349" width="4.140625" style="95" customWidth="1"/>
    <col min="14350" max="14352" width="7" style="95" customWidth="1"/>
    <col min="14353" max="14353" width="4.85546875" style="95" customWidth="1"/>
    <col min="14354" max="14355" width="5" style="95" customWidth="1"/>
    <col min="14356" max="14356" width="5.140625" style="95" customWidth="1"/>
    <col min="14357" max="14357" width="6.5703125" style="95" customWidth="1"/>
    <col min="14358" max="14358" width="8.85546875" style="95" customWidth="1"/>
    <col min="14359" max="14359" width="3.140625" style="95" customWidth="1"/>
    <col min="14360" max="14360" width="10.140625" style="95" customWidth="1"/>
    <col min="14361" max="14363" width="4.42578125" style="95" customWidth="1"/>
    <col min="14364" max="14592" width="12.5703125" style="95"/>
    <col min="14593" max="14593" width="2.28515625" style="95" customWidth="1"/>
    <col min="14594" max="14594" width="11.42578125" style="95" customWidth="1"/>
    <col min="14595" max="14596" width="12.85546875" style="95" customWidth="1"/>
    <col min="14597" max="14597" width="0.7109375" style="95" customWidth="1"/>
    <col min="14598" max="14603" width="7" style="95" customWidth="1"/>
    <col min="14604" max="14604" width="9.85546875" style="95" customWidth="1"/>
    <col min="14605" max="14605" width="4.140625" style="95" customWidth="1"/>
    <col min="14606" max="14608" width="7" style="95" customWidth="1"/>
    <col min="14609" max="14609" width="4.85546875" style="95" customWidth="1"/>
    <col min="14610" max="14611" width="5" style="95" customWidth="1"/>
    <col min="14612" max="14612" width="5.140625" style="95" customWidth="1"/>
    <col min="14613" max="14613" width="6.5703125" style="95" customWidth="1"/>
    <col min="14614" max="14614" width="8.85546875" style="95" customWidth="1"/>
    <col min="14615" max="14615" width="3.140625" style="95" customWidth="1"/>
    <col min="14616" max="14616" width="10.140625" style="95" customWidth="1"/>
    <col min="14617" max="14619" width="4.42578125" style="95" customWidth="1"/>
    <col min="14620" max="14848" width="12.5703125" style="95"/>
    <col min="14849" max="14849" width="2.28515625" style="95" customWidth="1"/>
    <col min="14850" max="14850" width="11.42578125" style="95" customWidth="1"/>
    <col min="14851" max="14852" width="12.85546875" style="95" customWidth="1"/>
    <col min="14853" max="14853" width="0.7109375" style="95" customWidth="1"/>
    <col min="14854" max="14859" width="7" style="95" customWidth="1"/>
    <col min="14860" max="14860" width="9.85546875" style="95" customWidth="1"/>
    <col min="14861" max="14861" width="4.140625" style="95" customWidth="1"/>
    <col min="14862" max="14864" width="7" style="95" customWidth="1"/>
    <col min="14865" max="14865" width="4.85546875" style="95" customWidth="1"/>
    <col min="14866" max="14867" width="5" style="95" customWidth="1"/>
    <col min="14868" max="14868" width="5.140625" style="95" customWidth="1"/>
    <col min="14869" max="14869" width="6.5703125" style="95" customWidth="1"/>
    <col min="14870" max="14870" width="8.85546875" style="95" customWidth="1"/>
    <col min="14871" max="14871" width="3.140625" style="95" customWidth="1"/>
    <col min="14872" max="14872" width="10.140625" style="95" customWidth="1"/>
    <col min="14873" max="14875" width="4.42578125" style="95" customWidth="1"/>
    <col min="14876" max="15104" width="12.5703125" style="95"/>
    <col min="15105" max="15105" width="2.28515625" style="95" customWidth="1"/>
    <col min="15106" max="15106" width="11.42578125" style="95" customWidth="1"/>
    <col min="15107" max="15108" width="12.85546875" style="95" customWidth="1"/>
    <col min="15109" max="15109" width="0.7109375" style="95" customWidth="1"/>
    <col min="15110" max="15115" width="7" style="95" customWidth="1"/>
    <col min="15116" max="15116" width="9.85546875" style="95" customWidth="1"/>
    <col min="15117" max="15117" width="4.140625" style="95" customWidth="1"/>
    <col min="15118" max="15120" width="7" style="95" customWidth="1"/>
    <col min="15121" max="15121" width="4.85546875" style="95" customWidth="1"/>
    <col min="15122" max="15123" width="5" style="95" customWidth="1"/>
    <col min="15124" max="15124" width="5.140625" style="95" customWidth="1"/>
    <col min="15125" max="15125" width="6.5703125" style="95" customWidth="1"/>
    <col min="15126" max="15126" width="8.85546875" style="95" customWidth="1"/>
    <col min="15127" max="15127" width="3.140625" style="95" customWidth="1"/>
    <col min="15128" max="15128" width="10.140625" style="95" customWidth="1"/>
    <col min="15129" max="15131" width="4.42578125" style="95" customWidth="1"/>
    <col min="15132" max="15360" width="12.5703125" style="95"/>
    <col min="15361" max="15361" width="2.28515625" style="95" customWidth="1"/>
    <col min="15362" max="15362" width="11.42578125" style="95" customWidth="1"/>
    <col min="15363" max="15364" width="12.85546875" style="95" customWidth="1"/>
    <col min="15365" max="15365" width="0.7109375" style="95" customWidth="1"/>
    <col min="15366" max="15371" width="7" style="95" customWidth="1"/>
    <col min="15372" max="15372" width="9.85546875" style="95" customWidth="1"/>
    <col min="15373" max="15373" width="4.140625" style="95" customWidth="1"/>
    <col min="15374" max="15376" width="7" style="95" customWidth="1"/>
    <col min="15377" max="15377" width="4.85546875" style="95" customWidth="1"/>
    <col min="15378" max="15379" width="5" style="95" customWidth="1"/>
    <col min="15380" max="15380" width="5.140625" style="95" customWidth="1"/>
    <col min="15381" max="15381" width="6.5703125" style="95" customWidth="1"/>
    <col min="15382" max="15382" width="8.85546875" style="95" customWidth="1"/>
    <col min="15383" max="15383" width="3.140625" style="95" customWidth="1"/>
    <col min="15384" max="15384" width="10.140625" style="95" customWidth="1"/>
    <col min="15385" max="15387" width="4.42578125" style="95" customWidth="1"/>
    <col min="15388" max="15616" width="12.5703125" style="95"/>
    <col min="15617" max="15617" width="2.28515625" style="95" customWidth="1"/>
    <col min="15618" max="15618" width="11.42578125" style="95" customWidth="1"/>
    <col min="15619" max="15620" width="12.85546875" style="95" customWidth="1"/>
    <col min="15621" max="15621" width="0.7109375" style="95" customWidth="1"/>
    <col min="15622" max="15627" width="7" style="95" customWidth="1"/>
    <col min="15628" max="15628" width="9.85546875" style="95" customWidth="1"/>
    <col min="15629" max="15629" width="4.140625" style="95" customWidth="1"/>
    <col min="15630" max="15632" width="7" style="95" customWidth="1"/>
    <col min="15633" max="15633" width="4.85546875" style="95" customWidth="1"/>
    <col min="15634" max="15635" width="5" style="95" customWidth="1"/>
    <col min="15636" max="15636" width="5.140625" style="95" customWidth="1"/>
    <col min="15637" max="15637" width="6.5703125" style="95" customWidth="1"/>
    <col min="15638" max="15638" width="8.85546875" style="95" customWidth="1"/>
    <col min="15639" max="15639" width="3.140625" style="95" customWidth="1"/>
    <col min="15640" max="15640" width="10.140625" style="95" customWidth="1"/>
    <col min="15641" max="15643" width="4.42578125" style="95" customWidth="1"/>
    <col min="15644" max="15872" width="12.5703125" style="95"/>
    <col min="15873" max="15873" width="2.28515625" style="95" customWidth="1"/>
    <col min="15874" max="15874" width="11.42578125" style="95" customWidth="1"/>
    <col min="15875" max="15876" width="12.85546875" style="95" customWidth="1"/>
    <col min="15877" max="15877" width="0.7109375" style="95" customWidth="1"/>
    <col min="15878" max="15883" width="7" style="95" customWidth="1"/>
    <col min="15884" max="15884" width="9.85546875" style="95" customWidth="1"/>
    <col min="15885" max="15885" width="4.140625" style="95" customWidth="1"/>
    <col min="15886" max="15888" width="7" style="95" customWidth="1"/>
    <col min="15889" max="15889" width="4.85546875" style="95" customWidth="1"/>
    <col min="15890" max="15891" width="5" style="95" customWidth="1"/>
    <col min="15892" max="15892" width="5.140625" style="95" customWidth="1"/>
    <col min="15893" max="15893" width="6.5703125" style="95" customWidth="1"/>
    <col min="15894" max="15894" width="8.85546875" style="95" customWidth="1"/>
    <col min="15895" max="15895" width="3.140625" style="95" customWidth="1"/>
    <col min="15896" max="15896" width="10.140625" style="95" customWidth="1"/>
    <col min="15897" max="15899" width="4.42578125" style="95" customWidth="1"/>
    <col min="15900" max="16128" width="12.5703125" style="95"/>
    <col min="16129" max="16129" width="2.28515625" style="95" customWidth="1"/>
    <col min="16130" max="16130" width="11.42578125" style="95" customWidth="1"/>
    <col min="16131" max="16132" width="12.85546875" style="95" customWidth="1"/>
    <col min="16133" max="16133" width="0.7109375" style="95" customWidth="1"/>
    <col min="16134" max="16139" width="7" style="95" customWidth="1"/>
    <col min="16140" max="16140" width="9.85546875" style="95" customWidth="1"/>
    <col min="16141" max="16141" width="4.140625" style="95" customWidth="1"/>
    <col min="16142" max="16144" width="7" style="95" customWidth="1"/>
    <col min="16145" max="16145" width="4.85546875" style="95" customWidth="1"/>
    <col min="16146" max="16147" width="5" style="95" customWidth="1"/>
    <col min="16148" max="16148" width="5.140625" style="95" customWidth="1"/>
    <col min="16149" max="16149" width="6.5703125" style="95" customWidth="1"/>
    <col min="16150" max="16150" width="8.85546875" style="95" customWidth="1"/>
    <col min="16151" max="16151" width="3.140625" style="95" customWidth="1"/>
    <col min="16152" max="16152" width="10.140625" style="95" customWidth="1"/>
    <col min="16153" max="16155" width="4.42578125" style="95" customWidth="1"/>
    <col min="16156" max="16384" width="12.5703125" style="95"/>
  </cols>
  <sheetData>
    <row r="1" spans="1:27" ht="24.95" customHeight="1" x14ac:dyDescent="0.15">
      <c r="A1" s="332" t="s">
        <v>179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96"/>
      <c r="AA1" s="96"/>
    </row>
    <row r="2" spans="1:27" ht="24.9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96"/>
      <c r="AA2" s="96"/>
    </row>
    <row r="3" spans="1:27" ht="24.95" customHeight="1" x14ac:dyDescent="0.1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</row>
    <row r="4" spans="1:27" ht="24.95" customHeight="1" x14ac:dyDescent="0.15">
      <c r="A4" s="334"/>
      <c r="B4" s="334"/>
      <c r="C4" s="334"/>
      <c r="D4" s="334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335" t="s">
        <v>138</v>
      </c>
      <c r="S4" s="335"/>
      <c r="T4" s="335"/>
      <c r="U4" s="335"/>
      <c r="V4" s="335"/>
      <c r="W4" s="335"/>
      <c r="X4" s="335"/>
      <c r="Y4" s="335"/>
      <c r="Z4" s="335"/>
      <c r="AA4" s="96"/>
    </row>
    <row r="5" spans="1:27" ht="24.95" customHeight="1" x14ac:dyDescent="0.25">
      <c r="A5" s="336" t="s">
        <v>140</v>
      </c>
      <c r="B5" s="336"/>
      <c r="C5" s="336"/>
      <c r="D5" s="336"/>
      <c r="E5" s="336"/>
      <c r="F5" s="336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8" t="s">
        <v>141</v>
      </c>
      <c r="R5" s="338"/>
      <c r="S5" s="338"/>
      <c r="T5" s="338"/>
      <c r="U5" s="97"/>
      <c r="V5" s="97"/>
      <c r="W5" s="97"/>
      <c r="X5" s="336" t="s">
        <v>142</v>
      </c>
      <c r="Y5" s="336"/>
      <c r="Z5" s="336"/>
      <c r="AA5" s="336"/>
    </row>
    <row r="6" spans="1:27" ht="24.95" customHeight="1" x14ac:dyDescent="0.15">
      <c r="A6" s="339" t="s">
        <v>143</v>
      </c>
      <c r="B6" s="339"/>
      <c r="C6" s="339"/>
      <c r="D6" s="339"/>
      <c r="E6" s="339"/>
      <c r="F6" s="339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96"/>
      <c r="R6" s="340" t="s">
        <v>144</v>
      </c>
      <c r="S6" s="340"/>
      <c r="T6" s="340"/>
      <c r="U6" s="340"/>
      <c r="V6" s="340"/>
      <c r="W6" s="340"/>
      <c r="X6" s="340"/>
      <c r="Y6" s="340"/>
      <c r="Z6" s="340"/>
      <c r="AA6" s="96"/>
    </row>
    <row r="7" spans="1:27" ht="24.95" customHeight="1" x14ac:dyDescent="0.15">
      <c r="A7" s="340"/>
      <c r="B7" s="340"/>
      <c r="C7" s="340"/>
      <c r="D7" s="96"/>
      <c r="E7" s="96"/>
      <c r="F7" s="96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24.95" customHeight="1" x14ac:dyDescent="0.15">
      <c r="A8" s="309"/>
      <c r="B8" s="309"/>
      <c r="C8" s="309"/>
      <c r="D8" s="96"/>
      <c r="E8" s="96"/>
      <c r="F8" s="96"/>
      <c r="G8" s="337" t="s">
        <v>139</v>
      </c>
      <c r="H8" s="337"/>
      <c r="I8" s="337"/>
      <c r="J8" s="337"/>
      <c r="K8" s="337"/>
      <c r="L8" s="337"/>
      <c r="M8" s="337"/>
      <c r="N8" s="337"/>
      <c r="O8" s="337"/>
      <c r="P8" s="33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24.95" customHeight="1" x14ac:dyDescent="0.15">
      <c r="A9" s="309"/>
      <c r="B9" s="309"/>
      <c r="C9" s="309"/>
      <c r="D9" s="96"/>
      <c r="E9" s="96"/>
      <c r="F9" s="96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24.95" customHeight="1" x14ac:dyDescent="0.15">
      <c r="A10" s="96"/>
      <c r="B10" s="96"/>
      <c r="C10" s="96"/>
      <c r="D10" s="96"/>
      <c r="E10" s="96"/>
      <c r="F10" s="96"/>
      <c r="G10" s="341" t="s">
        <v>145</v>
      </c>
      <c r="H10" s="341"/>
      <c r="I10" s="341"/>
      <c r="J10" s="341"/>
      <c r="K10" s="341"/>
      <c r="L10" s="341"/>
      <c r="M10" s="341"/>
      <c r="N10" s="341"/>
      <c r="O10" s="341"/>
      <c r="P10" s="341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24.95" customHeight="1" x14ac:dyDescent="0.15">
      <c r="A11" s="96"/>
      <c r="B11" s="96"/>
      <c r="C11" s="96"/>
      <c r="D11" s="96"/>
      <c r="E11" s="96"/>
      <c r="F11" s="96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5.95" customHeight="1" x14ac:dyDescent="0.15">
      <c r="A12" s="96"/>
      <c r="B12" s="342" t="s">
        <v>373</v>
      </c>
      <c r="C12" s="342"/>
      <c r="D12" s="342"/>
      <c r="E12" s="181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</row>
    <row r="13" spans="1:27" ht="15.95" customHeight="1" x14ac:dyDescent="0.15">
      <c r="A13" s="96"/>
      <c r="B13" s="322" t="s">
        <v>371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</row>
    <row r="14" spans="1:27" ht="15.95" customHeight="1" x14ac:dyDescent="0.15">
      <c r="A14" s="96"/>
      <c r="B14" s="322" t="s">
        <v>372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</row>
    <row r="15" spans="1:27" ht="15.95" customHeight="1" x14ac:dyDescent="0.15">
      <c r="A15" s="96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</row>
    <row r="16" spans="1:27" ht="15.95" customHeight="1" x14ac:dyDescent="0.15">
      <c r="A16" s="96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</row>
    <row r="17" spans="1:27" ht="15.95" customHeight="1" x14ac:dyDescent="0.2">
      <c r="A17" s="96"/>
      <c r="B17" s="324" t="s">
        <v>146</v>
      </c>
      <c r="C17" s="325"/>
      <c r="D17" s="325"/>
      <c r="E17" s="325"/>
      <c r="F17" s="325"/>
      <c r="G17" s="325"/>
      <c r="H17" s="325"/>
      <c r="I17" s="325"/>
      <c r="J17" s="325"/>
      <c r="K17" s="326"/>
      <c r="L17" s="96"/>
      <c r="M17" s="321" t="s">
        <v>147</v>
      </c>
      <c r="N17" s="321"/>
      <c r="O17" s="321"/>
      <c r="P17" s="321"/>
      <c r="Q17" s="321"/>
      <c r="R17" s="330">
        <v>2022</v>
      </c>
      <c r="S17" s="330"/>
      <c r="T17" s="96"/>
      <c r="U17" s="96"/>
      <c r="V17" s="96"/>
      <c r="W17" s="96"/>
      <c r="X17" s="96"/>
      <c r="Y17" s="96"/>
      <c r="Z17" s="96"/>
      <c r="AA17" s="96"/>
    </row>
    <row r="18" spans="1:27" ht="15.95" customHeight="1" x14ac:dyDescent="0.15">
      <c r="A18" s="96"/>
      <c r="B18" s="327"/>
      <c r="C18" s="328"/>
      <c r="D18" s="328"/>
      <c r="E18" s="328"/>
      <c r="F18" s="328"/>
      <c r="G18" s="328"/>
      <c r="H18" s="328"/>
      <c r="I18" s="328"/>
      <c r="J18" s="328"/>
      <c r="K18" s="329"/>
      <c r="L18" s="96"/>
      <c r="M18" s="331" t="s">
        <v>148</v>
      </c>
      <c r="N18" s="331"/>
      <c r="O18" s="331"/>
      <c r="P18" s="331"/>
      <c r="Q18" s="331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.95" customHeight="1" x14ac:dyDescent="0.15">
      <c r="A19" s="96"/>
      <c r="B19" s="314" t="s">
        <v>149</v>
      </c>
      <c r="C19" s="314"/>
      <c r="D19" s="314"/>
      <c r="E19" s="314"/>
      <c r="F19" s="314"/>
      <c r="G19" s="314"/>
      <c r="H19" s="314"/>
      <c r="I19" s="314"/>
      <c r="J19" s="314"/>
      <c r="K19" s="314"/>
      <c r="L19" s="96"/>
      <c r="M19" s="315" t="s">
        <v>150</v>
      </c>
      <c r="N19" s="315"/>
      <c r="O19" s="315"/>
      <c r="P19" s="315"/>
      <c r="Q19" s="315"/>
      <c r="R19" s="178">
        <v>840</v>
      </c>
      <c r="S19" s="178"/>
      <c r="T19" s="178"/>
      <c r="U19" s="179"/>
      <c r="V19" s="179"/>
      <c r="W19" s="179"/>
      <c r="X19" s="179"/>
      <c r="Y19" s="179"/>
      <c r="Z19" s="179"/>
      <c r="AA19" s="179"/>
    </row>
    <row r="20" spans="1:27" ht="15.95" customHeight="1" x14ac:dyDescent="0.15">
      <c r="A20" s="96"/>
      <c r="B20" s="314" t="s">
        <v>376</v>
      </c>
      <c r="C20" s="314"/>
      <c r="D20" s="314"/>
      <c r="E20" s="314"/>
      <c r="F20" s="314"/>
      <c r="G20" s="314"/>
      <c r="H20" s="314"/>
      <c r="I20" s="314"/>
      <c r="J20" s="314"/>
      <c r="K20" s="314"/>
      <c r="L20" s="96"/>
      <c r="M20" s="315"/>
      <c r="N20" s="315"/>
      <c r="O20" s="315"/>
      <c r="P20" s="315"/>
      <c r="Q20" s="315"/>
      <c r="R20" s="316">
        <v>44041</v>
      </c>
      <c r="S20" s="317"/>
      <c r="T20" s="317"/>
      <c r="U20" s="96"/>
      <c r="V20" s="96"/>
      <c r="W20" s="96"/>
      <c r="X20" s="96"/>
      <c r="Y20" s="96"/>
      <c r="Z20" s="96"/>
      <c r="AA20" s="96"/>
    </row>
    <row r="21" spans="1:27" ht="15.95" customHeight="1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5.95" customHeight="1" x14ac:dyDescent="0.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ht="15.95" customHeight="1" x14ac:dyDescent="0.15">
      <c r="A23" s="318" t="s">
        <v>137</v>
      </c>
      <c r="B23" s="318"/>
      <c r="C23" s="318"/>
      <c r="D23" s="318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5.95" customHeight="1" x14ac:dyDescent="0.2">
      <c r="A24" s="319" t="s">
        <v>151</v>
      </c>
      <c r="B24" s="319"/>
      <c r="C24" s="319"/>
      <c r="D24" s="319"/>
      <c r="E24" s="319"/>
      <c r="F24" s="319"/>
      <c r="G24" s="319"/>
      <c r="H24" s="320"/>
      <c r="I24" s="320"/>
      <c r="J24" s="320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</row>
    <row r="25" spans="1:27" ht="15.95" customHeight="1" x14ac:dyDescent="0.2">
      <c r="A25" s="311" t="s">
        <v>152</v>
      </c>
      <c r="B25" s="311"/>
      <c r="C25" s="311"/>
      <c r="D25" s="311"/>
      <c r="E25" s="311"/>
      <c r="F25" s="311"/>
      <c r="G25" s="311"/>
      <c r="H25" s="312"/>
      <c r="I25" s="312"/>
      <c r="J25" s="312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98"/>
      <c r="V25" s="98"/>
      <c r="W25" s="98"/>
      <c r="X25" s="98"/>
      <c r="Y25" s="98"/>
      <c r="Z25" s="98"/>
      <c r="AA25" s="98"/>
    </row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</sheetData>
  <mergeCells count="36">
    <mergeCell ref="G8:P9"/>
    <mergeCell ref="G10:P10"/>
    <mergeCell ref="B13:AA13"/>
    <mergeCell ref="A1:Y1"/>
    <mergeCell ref="A3:Y3"/>
    <mergeCell ref="A4:D4"/>
    <mergeCell ref="R4:Z4"/>
    <mergeCell ref="A5:F5"/>
    <mergeCell ref="G5:P6"/>
    <mergeCell ref="Q5:T5"/>
    <mergeCell ref="X5:AA5"/>
    <mergeCell ref="A6:B6"/>
    <mergeCell ref="C6:F6"/>
    <mergeCell ref="R6:Z6"/>
    <mergeCell ref="A7:C7"/>
    <mergeCell ref="G7:P7"/>
    <mergeCell ref="B12:D12"/>
    <mergeCell ref="F12:AA12"/>
    <mergeCell ref="B14:AA14"/>
    <mergeCell ref="B15:AA15"/>
    <mergeCell ref="B16:AA16"/>
    <mergeCell ref="B17:K18"/>
    <mergeCell ref="M17:Q17"/>
    <mergeCell ref="R17:S17"/>
    <mergeCell ref="M18:Q18"/>
    <mergeCell ref="A25:G25"/>
    <mergeCell ref="H25:J25"/>
    <mergeCell ref="K25:T25"/>
    <mergeCell ref="B19:K19"/>
    <mergeCell ref="M19:Q20"/>
    <mergeCell ref="B20:K20"/>
    <mergeCell ref="R20:T20"/>
    <mergeCell ref="A23:D23"/>
    <mergeCell ref="A24:G24"/>
    <mergeCell ref="H24:J24"/>
    <mergeCell ref="K24:AA24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workbookViewId="0">
      <selection activeCell="C18" sqref="C18"/>
    </sheetView>
  </sheetViews>
  <sheetFormatPr defaultColWidth="12.5703125" defaultRowHeight="14.25" customHeight="1" x14ac:dyDescent="0.15"/>
  <cols>
    <col min="1" max="1" width="5" style="289" customWidth="1"/>
    <col min="2" max="53" width="2.85546875" style="289" customWidth="1"/>
    <col min="54" max="256" width="12.5703125" style="289"/>
    <col min="257" max="257" width="5" style="289" customWidth="1"/>
    <col min="258" max="309" width="2.85546875" style="289" customWidth="1"/>
    <col min="310" max="512" width="12.5703125" style="289"/>
    <col min="513" max="513" width="5" style="289" customWidth="1"/>
    <col min="514" max="565" width="2.85546875" style="289" customWidth="1"/>
    <col min="566" max="768" width="12.5703125" style="289"/>
    <col min="769" max="769" width="5" style="289" customWidth="1"/>
    <col min="770" max="821" width="2.85546875" style="289" customWidth="1"/>
    <col min="822" max="1024" width="12.5703125" style="289"/>
    <col min="1025" max="1025" width="5" style="289" customWidth="1"/>
    <col min="1026" max="1077" width="2.85546875" style="289" customWidth="1"/>
    <col min="1078" max="1280" width="12.5703125" style="289"/>
    <col min="1281" max="1281" width="5" style="289" customWidth="1"/>
    <col min="1282" max="1333" width="2.85546875" style="289" customWidth="1"/>
    <col min="1334" max="1536" width="12.5703125" style="289"/>
    <col min="1537" max="1537" width="5" style="289" customWidth="1"/>
    <col min="1538" max="1589" width="2.85546875" style="289" customWidth="1"/>
    <col min="1590" max="1792" width="12.5703125" style="289"/>
    <col min="1793" max="1793" width="5" style="289" customWidth="1"/>
    <col min="1794" max="1845" width="2.85546875" style="289" customWidth="1"/>
    <col min="1846" max="2048" width="12.5703125" style="289"/>
    <col min="2049" max="2049" width="5" style="289" customWidth="1"/>
    <col min="2050" max="2101" width="2.85546875" style="289" customWidth="1"/>
    <col min="2102" max="2304" width="12.5703125" style="289"/>
    <col min="2305" max="2305" width="5" style="289" customWidth="1"/>
    <col min="2306" max="2357" width="2.85546875" style="289" customWidth="1"/>
    <col min="2358" max="2560" width="12.5703125" style="289"/>
    <col min="2561" max="2561" width="5" style="289" customWidth="1"/>
    <col min="2562" max="2613" width="2.85546875" style="289" customWidth="1"/>
    <col min="2614" max="2816" width="12.5703125" style="289"/>
    <col min="2817" max="2817" width="5" style="289" customWidth="1"/>
    <col min="2818" max="2869" width="2.85546875" style="289" customWidth="1"/>
    <col min="2870" max="3072" width="12.5703125" style="289"/>
    <col min="3073" max="3073" width="5" style="289" customWidth="1"/>
    <col min="3074" max="3125" width="2.85546875" style="289" customWidth="1"/>
    <col min="3126" max="3328" width="12.5703125" style="289"/>
    <col min="3329" max="3329" width="5" style="289" customWidth="1"/>
    <col min="3330" max="3381" width="2.85546875" style="289" customWidth="1"/>
    <col min="3382" max="3584" width="12.5703125" style="289"/>
    <col min="3585" max="3585" width="5" style="289" customWidth="1"/>
    <col min="3586" max="3637" width="2.85546875" style="289" customWidth="1"/>
    <col min="3638" max="3840" width="12.5703125" style="289"/>
    <col min="3841" max="3841" width="5" style="289" customWidth="1"/>
    <col min="3842" max="3893" width="2.85546875" style="289" customWidth="1"/>
    <col min="3894" max="4096" width="12.5703125" style="289"/>
    <col min="4097" max="4097" width="5" style="289" customWidth="1"/>
    <col min="4098" max="4149" width="2.85546875" style="289" customWidth="1"/>
    <col min="4150" max="4352" width="12.5703125" style="289"/>
    <col min="4353" max="4353" width="5" style="289" customWidth="1"/>
    <col min="4354" max="4405" width="2.85546875" style="289" customWidth="1"/>
    <col min="4406" max="4608" width="12.5703125" style="289"/>
    <col min="4609" max="4609" width="5" style="289" customWidth="1"/>
    <col min="4610" max="4661" width="2.85546875" style="289" customWidth="1"/>
    <col min="4662" max="4864" width="12.5703125" style="289"/>
    <col min="4865" max="4865" width="5" style="289" customWidth="1"/>
    <col min="4866" max="4917" width="2.85546875" style="289" customWidth="1"/>
    <col min="4918" max="5120" width="12.5703125" style="289"/>
    <col min="5121" max="5121" width="5" style="289" customWidth="1"/>
    <col min="5122" max="5173" width="2.85546875" style="289" customWidth="1"/>
    <col min="5174" max="5376" width="12.5703125" style="289"/>
    <col min="5377" max="5377" width="5" style="289" customWidth="1"/>
    <col min="5378" max="5429" width="2.85546875" style="289" customWidth="1"/>
    <col min="5430" max="5632" width="12.5703125" style="289"/>
    <col min="5633" max="5633" width="5" style="289" customWidth="1"/>
    <col min="5634" max="5685" width="2.85546875" style="289" customWidth="1"/>
    <col min="5686" max="5888" width="12.5703125" style="289"/>
    <col min="5889" max="5889" width="5" style="289" customWidth="1"/>
    <col min="5890" max="5941" width="2.85546875" style="289" customWidth="1"/>
    <col min="5942" max="6144" width="12.5703125" style="289"/>
    <col min="6145" max="6145" width="5" style="289" customWidth="1"/>
    <col min="6146" max="6197" width="2.85546875" style="289" customWidth="1"/>
    <col min="6198" max="6400" width="12.5703125" style="289"/>
    <col min="6401" max="6401" width="5" style="289" customWidth="1"/>
    <col min="6402" max="6453" width="2.85546875" style="289" customWidth="1"/>
    <col min="6454" max="6656" width="12.5703125" style="289"/>
    <col min="6657" max="6657" width="5" style="289" customWidth="1"/>
    <col min="6658" max="6709" width="2.85546875" style="289" customWidth="1"/>
    <col min="6710" max="6912" width="12.5703125" style="289"/>
    <col min="6913" max="6913" width="5" style="289" customWidth="1"/>
    <col min="6914" max="6965" width="2.85546875" style="289" customWidth="1"/>
    <col min="6966" max="7168" width="12.5703125" style="289"/>
    <col min="7169" max="7169" width="5" style="289" customWidth="1"/>
    <col min="7170" max="7221" width="2.85546875" style="289" customWidth="1"/>
    <col min="7222" max="7424" width="12.5703125" style="289"/>
    <col min="7425" max="7425" width="5" style="289" customWidth="1"/>
    <col min="7426" max="7477" width="2.85546875" style="289" customWidth="1"/>
    <col min="7478" max="7680" width="12.5703125" style="289"/>
    <col min="7681" max="7681" width="5" style="289" customWidth="1"/>
    <col min="7682" max="7733" width="2.85546875" style="289" customWidth="1"/>
    <col min="7734" max="7936" width="12.5703125" style="289"/>
    <col min="7937" max="7937" width="5" style="289" customWidth="1"/>
    <col min="7938" max="7989" width="2.85546875" style="289" customWidth="1"/>
    <col min="7990" max="8192" width="12.5703125" style="289"/>
    <col min="8193" max="8193" width="5" style="289" customWidth="1"/>
    <col min="8194" max="8245" width="2.85546875" style="289" customWidth="1"/>
    <col min="8246" max="8448" width="12.5703125" style="289"/>
    <col min="8449" max="8449" width="5" style="289" customWidth="1"/>
    <col min="8450" max="8501" width="2.85546875" style="289" customWidth="1"/>
    <col min="8502" max="8704" width="12.5703125" style="289"/>
    <col min="8705" max="8705" width="5" style="289" customWidth="1"/>
    <col min="8706" max="8757" width="2.85546875" style="289" customWidth="1"/>
    <col min="8758" max="8960" width="12.5703125" style="289"/>
    <col min="8961" max="8961" width="5" style="289" customWidth="1"/>
    <col min="8962" max="9013" width="2.85546875" style="289" customWidth="1"/>
    <col min="9014" max="9216" width="12.5703125" style="289"/>
    <col min="9217" max="9217" width="5" style="289" customWidth="1"/>
    <col min="9218" max="9269" width="2.85546875" style="289" customWidth="1"/>
    <col min="9270" max="9472" width="12.5703125" style="289"/>
    <col min="9473" max="9473" width="5" style="289" customWidth="1"/>
    <col min="9474" max="9525" width="2.85546875" style="289" customWidth="1"/>
    <col min="9526" max="9728" width="12.5703125" style="289"/>
    <col min="9729" max="9729" width="5" style="289" customWidth="1"/>
    <col min="9730" max="9781" width="2.85546875" style="289" customWidth="1"/>
    <col min="9782" max="9984" width="12.5703125" style="289"/>
    <col min="9985" max="9985" width="5" style="289" customWidth="1"/>
    <col min="9986" max="10037" width="2.85546875" style="289" customWidth="1"/>
    <col min="10038" max="10240" width="12.5703125" style="289"/>
    <col min="10241" max="10241" width="5" style="289" customWidth="1"/>
    <col min="10242" max="10293" width="2.85546875" style="289" customWidth="1"/>
    <col min="10294" max="10496" width="12.5703125" style="289"/>
    <col min="10497" max="10497" width="5" style="289" customWidth="1"/>
    <col min="10498" max="10549" width="2.85546875" style="289" customWidth="1"/>
    <col min="10550" max="10752" width="12.5703125" style="289"/>
    <col min="10753" max="10753" width="5" style="289" customWidth="1"/>
    <col min="10754" max="10805" width="2.85546875" style="289" customWidth="1"/>
    <col min="10806" max="11008" width="12.5703125" style="289"/>
    <col min="11009" max="11009" width="5" style="289" customWidth="1"/>
    <col min="11010" max="11061" width="2.85546875" style="289" customWidth="1"/>
    <col min="11062" max="11264" width="12.5703125" style="289"/>
    <col min="11265" max="11265" width="5" style="289" customWidth="1"/>
    <col min="11266" max="11317" width="2.85546875" style="289" customWidth="1"/>
    <col min="11318" max="11520" width="12.5703125" style="289"/>
    <col min="11521" max="11521" width="5" style="289" customWidth="1"/>
    <col min="11522" max="11573" width="2.85546875" style="289" customWidth="1"/>
    <col min="11574" max="11776" width="12.5703125" style="289"/>
    <col min="11777" max="11777" width="5" style="289" customWidth="1"/>
    <col min="11778" max="11829" width="2.85546875" style="289" customWidth="1"/>
    <col min="11830" max="12032" width="12.5703125" style="289"/>
    <col min="12033" max="12033" width="5" style="289" customWidth="1"/>
    <col min="12034" max="12085" width="2.85546875" style="289" customWidth="1"/>
    <col min="12086" max="12288" width="12.5703125" style="289"/>
    <col min="12289" max="12289" width="5" style="289" customWidth="1"/>
    <col min="12290" max="12341" width="2.85546875" style="289" customWidth="1"/>
    <col min="12342" max="12544" width="12.5703125" style="289"/>
    <col min="12545" max="12545" width="5" style="289" customWidth="1"/>
    <col min="12546" max="12597" width="2.85546875" style="289" customWidth="1"/>
    <col min="12598" max="12800" width="12.5703125" style="289"/>
    <col min="12801" max="12801" width="5" style="289" customWidth="1"/>
    <col min="12802" max="12853" width="2.85546875" style="289" customWidth="1"/>
    <col min="12854" max="13056" width="12.5703125" style="289"/>
    <col min="13057" max="13057" width="5" style="289" customWidth="1"/>
    <col min="13058" max="13109" width="2.85546875" style="289" customWidth="1"/>
    <col min="13110" max="13312" width="12.5703125" style="289"/>
    <col min="13313" max="13313" width="5" style="289" customWidth="1"/>
    <col min="13314" max="13365" width="2.85546875" style="289" customWidth="1"/>
    <col min="13366" max="13568" width="12.5703125" style="289"/>
    <col min="13569" max="13569" width="5" style="289" customWidth="1"/>
    <col min="13570" max="13621" width="2.85546875" style="289" customWidth="1"/>
    <col min="13622" max="13824" width="12.5703125" style="289"/>
    <col min="13825" max="13825" width="5" style="289" customWidth="1"/>
    <col min="13826" max="13877" width="2.85546875" style="289" customWidth="1"/>
    <col min="13878" max="14080" width="12.5703125" style="289"/>
    <col min="14081" max="14081" width="5" style="289" customWidth="1"/>
    <col min="14082" max="14133" width="2.85546875" style="289" customWidth="1"/>
    <col min="14134" max="14336" width="12.5703125" style="289"/>
    <col min="14337" max="14337" width="5" style="289" customWidth="1"/>
    <col min="14338" max="14389" width="2.85546875" style="289" customWidth="1"/>
    <col min="14390" max="14592" width="12.5703125" style="289"/>
    <col min="14593" max="14593" width="5" style="289" customWidth="1"/>
    <col min="14594" max="14645" width="2.85546875" style="289" customWidth="1"/>
    <col min="14646" max="14848" width="12.5703125" style="289"/>
    <col min="14849" max="14849" width="5" style="289" customWidth="1"/>
    <col min="14850" max="14901" width="2.85546875" style="289" customWidth="1"/>
    <col min="14902" max="15104" width="12.5703125" style="289"/>
    <col min="15105" max="15105" width="5" style="289" customWidth="1"/>
    <col min="15106" max="15157" width="2.85546875" style="289" customWidth="1"/>
    <col min="15158" max="15360" width="12.5703125" style="289"/>
    <col min="15361" max="15361" width="5" style="289" customWidth="1"/>
    <col min="15362" max="15413" width="2.85546875" style="289" customWidth="1"/>
    <col min="15414" max="15616" width="12.5703125" style="289"/>
    <col min="15617" max="15617" width="5" style="289" customWidth="1"/>
    <col min="15618" max="15669" width="2.85546875" style="289" customWidth="1"/>
    <col min="15670" max="15872" width="12.5703125" style="289"/>
    <col min="15873" max="15873" width="5" style="289" customWidth="1"/>
    <col min="15874" max="15925" width="2.85546875" style="289" customWidth="1"/>
    <col min="15926" max="16128" width="12.5703125" style="289"/>
    <col min="16129" max="16129" width="5" style="289" customWidth="1"/>
    <col min="16130" max="16181" width="2.85546875" style="289" customWidth="1"/>
    <col min="16182" max="16384" width="12.5703125" style="289"/>
  </cols>
  <sheetData>
    <row r="1" spans="1:53" ht="22.5" customHeight="1" x14ac:dyDescent="0.15">
      <c r="A1" s="346" t="s">
        <v>282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3" ht="18.75" customHeight="1" x14ac:dyDescent="0.15">
      <c r="A2" s="290" t="s">
        <v>283</v>
      </c>
      <c r="B2" s="344" t="s">
        <v>284</v>
      </c>
      <c r="C2" s="344"/>
      <c r="D2" s="344"/>
      <c r="E2" s="344"/>
      <c r="F2" s="291"/>
      <c r="G2" s="344" t="s">
        <v>285</v>
      </c>
      <c r="H2" s="344"/>
      <c r="I2" s="344"/>
      <c r="J2" s="291"/>
      <c r="K2" s="344" t="s">
        <v>286</v>
      </c>
      <c r="L2" s="344"/>
      <c r="M2" s="344"/>
      <c r="N2" s="344"/>
      <c r="O2" s="344" t="s">
        <v>287</v>
      </c>
      <c r="P2" s="344"/>
      <c r="Q2" s="344"/>
      <c r="R2" s="344"/>
      <c r="S2" s="291"/>
      <c r="T2" s="344" t="s">
        <v>288</v>
      </c>
      <c r="U2" s="344"/>
      <c r="V2" s="344"/>
      <c r="W2" s="291"/>
      <c r="X2" s="344" t="s">
        <v>289</v>
      </c>
      <c r="Y2" s="344"/>
      <c r="Z2" s="344"/>
      <c r="AA2" s="291"/>
      <c r="AB2" s="344" t="s">
        <v>290</v>
      </c>
      <c r="AC2" s="344"/>
      <c r="AD2" s="344"/>
      <c r="AE2" s="344"/>
      <c r="AF2" s="291"/>
      <c r="AG2" s="344" t="s">
        <v>291</v>
      </c>
      <c r="AH2" s="344"/>
      <c r="AI2" s="344"/>
      <c r="AJ2" s="291"/>
      <c r="AK2" s="344" t="s">
        <v>292</v>
      </c>
      <c r="AL2" s="344"/>
      <c r="AM2" s="344"/>
      <c r="AN2" s="344"/>
      <c r="AO2" s="344" t="s">
        <v>293</v>
      </c>
      <c r="AP2" s="344"/>
      <c r="AQ2" s="344"/>
      <c r="AR2" s="344"/>
      <c r="AS2" s="291"/>
      <c r="AT2" s="344" t="s">
        <v>294</v>
      </c>
      <c r="AU2" s="344"/>
      <c r="AV2" s="344"/>
      <c r="AW2" s="291"/>
      <c r="AX2" s="344" t="s">
        <v>295</v>
      </c>
      <c r="AY2" s="344"/>
      <c r="AZ2" s="344"/>
      <c r="BA2" s="344"/>
    </row>
    <row r="3" spans="1:53" ht="14.25" customHeight="1" x14ac:dyDescent="0.15">
      <c r="A3" s="290" t="s">
        <v>296</v>
      </c>
      <c r="B3" s="290" t="s">
        <v>90</v>
      </c>
      <c r="C3" s="290" t="s">
        <v>91</v>
      </c>
      <c r="D3" s="290" t="s">
        <v>297</v>
      </c>
      <c r="E3" s="290" t="s">
        <v>298</v>
      </c>
      <c r="F3" s="290" t="s">
        <v>230</v>
      </c>
      <c r="G3" s="290" t="s">
        <v>135</v>
      </c>
      <c r="H3" s="290" t="s">
        <v>299</v>
      </c>
      <c r="I3" s="290" t="s">
        <v>300</v>
      </c>
      <c r="J3" s="290" t="s">
        <v>301</v>
      </c>
      <c r="K3" s="290" t="s">
        <v>302</v>
      </c>
      <c r="L3" s="290" t="s">
        <v>303</v>
      </c>
      <c r="M3" s="290" t="s">
        <v>304</v>
      </c>
      <c r="N3" s="290" t="s">
        <v>305</v>
      </c>
      <c r="O3" s="290" t="s">
        <v>306</v>
      </c>
      <c r="P3" s="290" t="s">
        <v>307</v>
      </c>
      <c r="Q3" s="290" t="s">
        <v>308</v>
      </c>
      <c r="R3" s="290" t="s">
        <v>309</v>
      </c>
      <c r="S3" s="290" t="s">
        <v>310</v>
      </c>
      <c r="T3" s="290" t="s">
        <v>311</v>
      </c>
      <c r="U3" s="290" t="s">
        <v>312</v>
      </c>
      <c r="V3" s="290" t="s">
        <v>313</v>
      </c>
      <c r="W3" s="290" t="s">
        <v>314</v>
      </c>
      <c r="X3" s="290" t="s">
        <v>315</v>
      </c>
      <c r="Y3" s="290" t="s">
        <v>316</v>
      </c>
      <c r="Z3" s="290" t="s">
        <v>317</v>
      </c>
      <c r="AA3" s="290" t="s">
        <v>318</v>
      </c>
      <c r="AB3" s="290" t="s">
        <v>319</v>
      </c>
      <c r="AC3" s="290" t="s">
        <v>320</v>
      </c>
      <c r="AD3" s="290" t="s">
        <v>321</v>
      </c>
      <c r="AE3" s="290" t="s">
        <v>322</v>
      </c>
      <c r="AF3" s="290" t="s">
        <v>323</v>
      </c>
      <c r="AG3" s="290" t="s">
        <v>324</v>
      </c>
      <c r="AH3" s="290" t="s">
        <v>325</v>
      </c>
      <c r="AI3" s="290" t="s">
        <v>326</v>
      </c>
      <c r="AJ3" s="290" t="s">
        <v>327</v>
      </c>
      <c r="AK3" s="290" t="s">
        <v>328</v>
      </c>
      <c r="AL3" s="290" t="s">
        <v>329</v>
      </c>
      <c r="AM3" s="290" t="s">
        <v>330</v>
      </c>
      <c r="AN3" s="290" t="s">
        <v>331</v>
      </c>
      <c r="AO3" s="290" t="s">
        <v>332</v>
      </c>
      <c r="AP3" s="290" t="s">
        <v>333</v>
      </c>
      <c r="AQ3" s="290" t="s">
        <v>334</v>
      </c>
      <c r="AR3" s="290" t="s">
        <v>335</v>
      </c>
      <c r="AS3" s="290" t="s">
        <v>336</v>
      </c>
      <c r="AT3" s="290" t="s">
        <v>337</v>
      </c>
      <c r="AU3" s="290" t="s">
        <v>338</v>
      </c>
      <c r="AV3" s="290" t="s">
        <v>339</v>
      </c>
      <c r="AW3" s="290" t="s">
        <v>340</v>
      </c>
      <c r="AX3" s="290" t="s">
        <v>341</v>
      </c>
      <c r="AY3" s="290" t="s">
        <v>342</v>
      </c>
      <c r="AZ3" s="290" t="s">
        <v>343</v>
      </c>
      <c r="BA3" s="290" t="s">
        <v>344</v>
      </c>
    </row>
    <row r="4" spans="1:53" ht="14.25" hidden="1" customHeight="1" x14ac:dyDescent="0.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</row>
    <row r="5" spans="1:53" ht="14.25" hidden="1" customHeight="1" x14ac:dyDescent="0.15">
      <c r="A5" s="344"/>
      <c r="B5" s="345" t="s">
        <v>345</v>
      </c>
      <c r="C5" s="345" t="s">
        <v>345</v>
      </c>
      <c r="D5" s="345" t="s">
        <v>345</v>
      </c>
      <c r="E5" s="345" t="s">
        <v>345</v>
      </c>
      <c r="F5" s="345" t="s">
        <v>345</v>
      </c>
      <c r="G5" s="345" t="s">
        <v>345</v>
      </c>
      <c r="H5" s="345" t="s">
        <v>345</v>
      </c>
      <c r="I5" s="345" t="s">
        <v>345</v>
      </c>
      <c r="J5" s="345" t="s">
        <v>345</v>
      </c>
      <c r="K5" s="345" t="s">
        <v>345</v>
      </c>
      <c r="L5" s="345" t="s">
        <v>345</v>
      </c>
      <c r="M5" s="345" t="s">
        <v>345</v>
      </c>
      <c r="N5" s="345" t="s">
        <v>345</v>
      </c>
      <c r="O5" s="345" t="s">
        <v>345</v>
      </c>
      <c r="P5" s="345" t="s">
        <v>345</v>
      </c>
      <c r="Q5" s="345" t="s">
        <v>345</v>
      </c>
      <c r="R5" s="345" t="s">
        <v>345</v>
      </c>
      <c r="S5" s="345" t="s">
        <v>345</v>
      </c>
      <c r="T5" s="345" t="s">
        <v>345</v>
      </c>
      <c r="U5" s="345" t="s">
        <v>345</v>
      </c>
      <c r="V5" s="345" t="s">
        <v>345</v>
      </c>
      <c r="W5" s="345" t="s">
        <v>345</v>
      </c>
      <c r="X5" s="345" t="s">
        <v>345</v>
      </c>
      <c r="Y5" s="345" t="s">
        <v>345</v>
      </c>
      <c r="Z5" s="345" t="s">
        <v>345</v>
      </c>
      <c r="AA5" s="345" t="s">
        <v>345</v>
      </c>
      <c r="AB5" s="345" t="s">
        <v>345</v>
      </c>
      <c r="AC5" s="345" t="s">
        <v>345</v>
      </c>
      <c r="AD5" s="345" t="s">
        <v>345</v>
      </c>
      <c r="AE5" s="345" t="s">
        <v>345</v>
      </c>
      <c r="AF5" s="345" t="s">
        <v>345</v>
      </c>
      <c r="AG5" s="345" t="s">
        <v>345</v>
      </c>
      <c r="AH5" s="345" t="s">
        <v>345</v>
      </c>
      <c r="AI5" s="345" t="s">
        <v>345</v>
      </c>
      <c r="AJ5" s="345" t="s">
        <v>345</v>
      </c>
      <c r="AK5" s="345" t="s">
        <v>345</v>
      </c>
      <c r="AL5" s="345" t="s">
        <v>345</v>
      </c>
      <c r="AM5" s="345" t="s">
        <v>345</v>
      </c>
      <c r="AN5" s="345" t="s">
        <v>345</v>
      </c>
      <c r="AO5" s="345" t="s">
        <v>345</v>
      </c>
      <c r="AP5" s="345" t="s">
        <v>345</v>
      </c>
      <c r="AQ5" s="345" t="s">
        <v>345</v>
      </c>
      <c r="AR5" s="345" t="s">
        <v>345</v>
      </c>
      <c r="AS5" s="345" t="s">
        <v>345</v>
      </c>
      <c r="AT5" s="345" t="s">
        <v>345</v>
      </c>
      <c r="AU5" s="345" t="s">
        <v>345</v>
      </c>
      <c r="AV5" s="345" t="s">
        <v>345</v>
      </c>
      <c r="AW5" s="345" t="s">
        <v>345</v>
      </c>
      <c r="AX5" s="345" t="s">
        <v>345</v>
      </c>
      <c r="AY5" s="345" t="s">
        <v>345</v>
      </c>
      <c r="AZ5" s="345" t="s">
        <v>345</v>
      </c>
      <c r="BA5" s="345" t="s">
        <v>345</v>
      </c>
    </row>
    <row r="6" spans="1:53" ht="14.25" hidden="1" customHeight="1" x14ac:dyDescent="0.15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</row>
    <row r="7" spans="1:53" ht="14.25" hidden="1" customHeight="1" x14ac:dyDescent="0.15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</row>
    <row r="8" spans="1:53" ht="14.25" hidden="1" customHeight="1" x14ac:dyDescent="0.15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</row>
    <row r="9" spans="1:53" ht="14.25" hidden="1" customHeight="1" x14ac:dyDescent="0.15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</row>
    <row r="10" spans="1:53" ht="14.25" hidden="1" customHeight="1" x14ac:dyDescent="0.15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</row>
    <row r="11" spans="1:53" ht="1.5" customHeight="1" x14ac:dyDescent="0.15">
      <c r="A11" s="290"/>
      <c r="B11" s="292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2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 ht="11.25" customHeight="1" x14ac:dyDescent="0.15">
      <c r="A12" s="347" t="s">
        <v>346</v>
      </c>
      <c r="B12" s="348" t="s">
        <v>377</v>
      </c>
      <c r="C12" s="349" t="s">
        <v>377</v>
      </c>
      <c r="D12" s="348"/>
      <c r="E12" s="348"/>
      <c r="F12" s="348"/>
      <c r="G12" s="348"/>
      <c r="H12" s="348"/>
      <c r="I12" s="348"/>
      <c r="J12" s="348"/>
      <c r="K12" s="293"/>
      <c r="L12" s="348"/>
      <c r="M12" s="348"/>
      <c r="N12" s="348"/>
      <c r="O12" s="348"/>
      <c r="P12" s="348"/>
      <c r="Q12" s="348" t="s">
        <v>347</v>
      </c>
      <c r="R12" s="348" t="s">
        <v>347</v>
      </c>
      <c r="S12" s="348" t="s">
        <v>345</v>
      </c>
      <c r="T12" s="294" t="s">
        <v>345</v>
      </c>
      <c r="U12" s="348"/>
      <c r="V12" s="349"/>
      <c r="W12" s="348"/>
      <c r="X12" s="348"/>
      <c r="Y12" s="348"/>
      <c r="Z12" s="348"/>
      <c r="AA12" s="293" t="s">
        <v>345</v>
      </c>
      <c r="AB12" s="293"/>
      <c r="AC12" s="348"/>
      <c r="AD12" s="348"/>
      <c r="AE12" s="348"/>
      <c r="AF12" s="348"/>
      <c r="AG12" s="348"/>
      <c r="AH12" s="348"/>
      <c r="AI12" s="348"/>
      <c r="AJ12" s="293"/>
      <c r="AK12" s="293"/>
      <c r="AL12" s="348"/>
      <c r="AM12" s="348" t="s">
        <v>347</v>
      </c>
      <c r="AN12" s="348" t="s">
        <v>347</v>
      </c>
      <c r="AO12" s="350" t="s">
        <v>347</v>
      </c>
      <c r="AP12" s="293" t="s">
        <v>347</v>
      </c>
      <c r="AQ12" s="348" t="s">
        <v>347</v>
      </c>
      <c r="AR12" s="348" t="s">
        <v>348</v>
      </c>
      <c r="AS12" s="348" t="s">
        <v>348</v>
      </c>
      <c r="AT12" s="348" t="s">
        <v>348</v>
      </c>
      <c r="AU12" s="348" t="s">
        <v>348</v>
      </c>
      <c r="AV12" s="348" t="s">
        <v>348</v>
      </c>
      <c r="AW12" s="348" t="s">
        <v>348</v>
      </c>
      <c r="AX12" s="348" t="s">
        <v>348</v>
      </c>
      <c r="AY12" s="348" t="s">
        <v>348</v>
      </c>
      <c r="AZ12" s="348" t="s">
        <v>348</v>
      </c>
      <c r="BA12" s="348" t="s">
        <v>348</v>
      </c>
    </row>
    <row r="13" spans="1:53" ht="11.25" customHeight="1" x14ac:dyDescent="0.15">
      <c r="A13" s="347"/>
      <c r="B13" s="348"/>
      <c r="C13" s="349"/>
      <c r="D13" s="348"/>
      <c r="E13" s="348"/>
      <c r="F13" s="348"/>
      <c r="G13" s="348"/>
      <c r="H13" s="348"/>
      <c r="I13" s="348"/>
      <c r="J13" s="348"/>
      <c r="K13" s="293" t="s">
        <v>345</v>
      </c>
      <c r="L13" s="348"/>
      <c r="M13" s="348"/>
      <c r="N13" s="348"/>
      <c r="O13" s="348"/>
      <c r="P13" s="348"/>
      <c r="Q13" s="348"/>
      <c r="R13" s="348"/>
      <c r="S13" s="348"/>
      <c r="T13" s="294"/>
      <c r="U13" s="348"/>
      <c r="V13" s="349"/>
      <c r="W13" s="348"/>
      <c r="X13" s="348"/>
      <c r="Y13" s="348"/>
      <c r="Z13" s="348"/>
      <c r="AA13" s="293"/>
      <c r="AB13" s="293"/>
      <c r="AC13" s="348"/>
      <c r="AD13" s="348"/>
      <c r="AE13" s="348"/>
      <c r="AF13" s="348"/>
      <c r="AG13" s="348"/>
      <c r="AH13" s="348"/>
      <c r="AI13" s="348"/>
      <c r="AJ13" s="293"/>
      <c r="AK13" s="293"/>
      <c r="AL13" s="348"/>
      <c r="AM13" s="348"/>
      <c r="AN13" s="348"/>
      <c r="AO13" s="351"/>
      <c r="AP13" s="293" t="s">
        <v>347</v>
      </c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1.25" customHeight="1" x14ac:dyDescent="0.15">
      <c r="A14" s="347"/>
      <c r="B14" s="348"/>
      <c r="C14" s="349"/>
      <c r="D14" s="348"/>
      <c r="E14" s="348"/>
      <c r="F14" s="348"/>
      <c r="G14" s="348"/>
      <c r="H14" s="348"/>
      <c r="I14" s="348"/>
      <c r="J14" s="348"/>
      <c r="K14" s="293"/>
      <c r="L14" s="348"/>
      <c r="M14" s="348"/>
      <c r="N14" s="348"/>
      <c r="O14" s="348"/>
      <c r="P14" s="348"/>
      <c r="Q14" s="348"/>
      <c r="R14" s="348"/>
      <c r="S14" s="348"/>
      <c r="T14" s="294"/>
      <c r="U14" s="348"/>
      <c r="V14" s="349"/>
      <c r="W14" s="348"/>
      <c r="X14" s="348"/>
      <c r="Y14" s="348"/>
      <c r="Z14" s="348"/>
      <c r="AA14" s="293"/>
      <c r="AB14" s="293"/>
      <c r="AC14" s="348"/>
      <c r="AD14" s="348"/>
      <c r="AE14" s="348"/>
      <c r="AF14" s="348"/>
      <c r="AG14" s="348"/>
      <c r="AH14" s="348"/>
      <c r="AI14" s="348"/>
      <c r="AJ14" s="293"/>
      <c r="AK14" s="293"/>
      <c r="AL14" s="348"/>
      <c r="AM14" s="348"/>
      <c r="AN14" s="348"/>
      <c r="AO14" s="351"/>
      <c r="AP14" s="293" t="s">
        <v>347</v>
      </c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</row>
    <row r="15" spans="1:53" ht="11.25" customHeight="1" x14ac:dyDescent="0.15">
      <c r="A15" s="347"/>
      <c r="B15" s="348"/>
      <c r="C15" s="349"/>
      <c r="D15" s="348"/>
      <c r="E15" s="348"/>
      <c r="F15" s="348"/>
      <c r="G15" s="348"/>
      <c r="H15" s="348"/>
      <c r="I15" s="348"/>
      <c r="J15" s="348"/>
      <c r="K15" s="293"/>
      <c r="L15" s="348"/>
      <c r="M15" s="348"/>
      <c r="N15" s="348"/>
      <c r="O15" s="348"/>
      <c r="P15" s="348"/>
      <c r="Q15" s="348"/>
      <c r="R15" s="348"/>
      <c r="S15" s="348"/>
      <c r="T15" s="294"/>
      <c r="U15" s="348"/>
      <c r="V15" s="349"/>
      <c r="W15" s="348"/>
      <c r="X15" s="348"/>
      <c r="Y15" s="348"/>
      <c r="Z15" s="348"/>
      <c r="AA15" s="293"/>
      <c r="AB15" s="293"/>
      <c r="AC15" s="348"/>
      <c r="AD15" s="348"/>
      <c r="AE15" s="348"/>
      <c r="AF15" s="348"/>
      <c r="AG15" s="348"/>
      <c r="AH15" s="348"/>
      <c r="AI15" s="348"/>
      <c r="AJ15" s="293" t="s">
        <v>345</v>
      </c>
      <c r="AK15" s="293"/>
      <c r="AL15" s="348"/>
      <c r="AM15" s="348"/>
      <c r="AN15" s="348"/>
      <c r="AO15" s="351"/>
      <c r="AP15" s="293" t="s">
        <v>347</v>
      </c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</row>
    <row r="16" spans="1:53" ht="11.25" customHeight="1" x14ac:dyDescent="0.15">
      <c r="A16" s="347"/>
      <c r="B16" s="348"/>
      <c r="C16" s="349"/>
      <c r="D16" s="348"/>
      <c r="E16" s="348"/>
      <c r="F16" s="348"/>
      <c r="G16" s="348"/>
      <c r="H16" s="348"/>
      <c r="I16" s="348"/>
      <c r="J16" s="348"/>
      <c r="K16" s="293"/>
      <c r="L16" s="348"/>
      <c r="M16" s="348"/>
      <c r="N16" s="348"/>
      <c r="O16" s="348"/>
      <c r="P16" s="348"/>
      <c r="Q16" s="348"/>
      <c r="R16" s="348"/>
      <c r="S16" s="348"/>
      <c r="T16" s="294"/>
      <c r="U16" s="348"/>
      <c r="V16" s="349"/>
      <c r="W16" s="348"/>
      <c r="X16" s="348"/>
      <c r="Y16" s="348"/>
      <c r="Z16" s="348"/>
      <c r="AA16" s="293"/>
      <c r="AB16" s="293"/>
      <c r="AC16" s="348"/>
      <c r="AD16" s="348"/>
      <c r="AE16" s="348"/>
      <c r="AF16" s="348"/>
      <c r="AG16" s="348"/>
      <c r="AH16" s="348"/>
      <c r="AI16" s="348"/>
      <c r="AJ16" s="293"/>
      <c r="AK16" s="293" t="s">
        <v>345</v>
      </c>
      <c r="AL16" s="348"/>
      <c r="AM16" s="348"/>
      <c r="AN16" s="348"/>
      <c r="AO16" s="351"/>
      <c r="AP16" s="293" t="s">
        <v>345</v>
      </c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</row>
    <row r="17" spans="1:53" ht="11.25" customHeight="1" x14ac:dyDescent="0.15">
      <c r="A17" s="347"/>
      <c r="B17" s="348"/>
      <c r="C17" s="349"/>
      <c r="D17" s="348"/>
      <c r="E17" s="348"/>
      <c r="F17" s="348"/>
      <c r="G17" s="348"/>
      <c r="H17" s="348"/>
      <c r="I17" s="348"/>
      <c r="J17" s="348"/>
      <c r="K17" s="293"/>
      <c r="L17" s="348"/>
      <c r="M17" s="348"/>
      <c r="N17" s="348"/>
      <c r="O17" s="348"/>
      <c r="P17" s="348"/>
      <c r="Q17" s="348"/>
      <c r="R17" s="348"/>
      <c r="S17" s="348"/>
      <c r="T17" s="294"/>
      <c r="U17" s="348"/>
      <c r="V17" s="349"/>
      <c r="W17" s="348"/>
      <c r="X17" s="348"/>
      <c r="Y17" s="348"/>
      <c r="Z17" s="348"/>
      <c r="AA17" s="293"/>
      <c r="AB17" s="293" t="s">
        <v>345</v>
      </c>
      <c r="AC17" s="348"/>
      <c r="AD17" s="348"/>
      <c r="AE17" s="348"/>
      <c r="AF17" s="348"/>
      <c r="AG17" s="348"/>
      <c r="AH17" s="348"/>
      <c r="AI17" s="348"/>
      <c r="AJ17" s="293"/>
      <c r="AK17" s="293"/>
      <c r="AL17" s="348"/>
      <c r="AM17" s="348"/>
      <c r="AN17" s="348"/>
      <c r="AO17" s="352"/>
      <c r="AP17" s="293" t="s">
        <v>347</v>
      </c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</row>
    <row r="18" spans="1:53" ht="1.5" customHeight="1" x14ac:dyDescent="0.15">
      <c r="A18" s="295"/>
      <c r="B18" s="293"/>
      <c r="C18" s="296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4"/>
      <c r="U18" s="293"/>
      <c r="V18" s="296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</row>
    <row r="19" spans="1:53" ht="11.25" customHeight="1" x14ac:dyDescent="0.15">
      <c r="A19" s="347" t="s">
        <v>349</v>
      </c>
      <c r="B19" s="348"/>
      <c r="C19" s="349"/>
      <c r="D19" s="348"/>
      <c r="E19" s="348"/>
      <c r="F19" s="348"/>
      <c r="G19" s="348"/>
      <c r="H19" s="348"/>
      <c r="I19" s="348"/>
      <c r="J19" s="348"/>
      <c r="K19" s="293"/>
      <c r="L19" s="348"/>
      <c r="M19" s="348"/>
      <c r="N19" s="348"/>
      <c r="O19" s="348"/>
      <c r="P19" s="348"/>
      <c r="Q19" s="348" t="s">
        <v>347</v>
      </c>
      <c r="R19" s="348" t="s">
        <v>347</v>
      </c>
      <c r="S19" s="348" t="s">
        <v>345</v>
      </c>
      <c r="T19" s="294" t="s">
        <v>345</v>
      </c>
      <c r="U19" s="348"/>
      <c r="V19" s="349"/>
      <c r="W19" s="348"/>
      <c r="X19" s="348"/>
      <c r="Y19" s="348"/>
      <c r="Z19" s="348"/>
      <c r="AA19" s="293" t="s">
        <v>345</v>
      </c>
      <c r="AB19" s="293"/>
      <c r="AC19" s="348"/>
      <c r="AD19" s="348"/>
      <c r="AE19" s="348"/>
      <c r="AF19" s="348"/>
      <c r="AG19" s="348"/>
      <c r="AH19" s="348"/>
      <c r="AI19" s="348"/>
      <c r="AJ19" s="293"/>
      <c r="AK19" s="293"/>
      <c r="AL19" s="348"/>
      <c r="AM19" s="348" t="s">
        <v>347</v>
      </c>
      <c r="AN19" s="348" t="s">
        <v>347</v>
      </c>
      <c r="AO19" s="350" t="s">
        <v>347</v>
      </c>
      <c r="AP19" s="293" t="s">
        <v>347</v>
      </c>
      <c r="AQ19" s="348" t="s">
        <v>347</v>
      </c>
      <c r="AR19" s="348" t="s">
        <v>348</v>
      </c>
      <c r="AS19" s="348" t="s">
        <v>348</v>
      </c>
      <c r="AT19" s="348" t="s">
        <v>348</v>
      </c>
      <c r="AU19" s="348" t="s">
        <v>348</v>
      </c>
      <c r="AV19" s="348" t="s">
        <v>348</v>
      </c>
      <c r="AW19" s="348" t="s">
        <v>348</v>
      </c>
      <c r="AX19" s="348" t="s">
        <v>348</v>
      </c>
      <c r="AY19" s="348" t="s">
        <v>348</v>
      </c>
      <c r="AZ19" s="348" t="s">
        <v>348</v>
      </c>
      <c r="BA19" s="348" t="s">
        <v>348</v>
      </c>
    </row>
    <row r="20" spans="1:53" ht="11.25" customHeight="1" x14ac:dyDescent="0.15">
      <c r="A20" s="347"/>
      <c r="B20" s="348"/>
      <c r="C20" s="349"/>
      <c r="D20" s="348"/>
      <c r="E20" s="348"/>
      <c r="F20" s="348"/>
      <c r="G20" s="348"/>
      <c r="H20" s="348"/>
      <c r="I20" s="348"/>
      <c r="J20" s="348"/>
      <c r="K20" s="293" t="s">
        <v>345</v>
      </c>
      <c r="L20" s="348"/>
      <c r="M20" s="348"/>
      <c r="N20" s="348"/>
      <c r="O20" s="348"/>
      <c r="P20" s="348"/>
      <c r="Q20" s="348"/>
      <c r="R20" s="348"/>
      <c r="S20" s="348"/>
      <c r="T20" s="294"/>
      <c r="U20" s="348"/>
      <c r="V20" s="349"/>
      <c r="W20" s="348"/>
      <c r="X20" s="348"/>
      <c r="Y20" s="348"/>
      <c r="Z20" s="348"/>
      <c r="AA20" s="293"/>
      <c r="AB20" s="293"/>
      <c r="AC20" s="348"/>
      <c r="AD20" s="348"/>
      <c r="AE20" s="348"/>
      <c r="AF20" s="348"/>
      <c r="AG20" s="348"/>
      <c r="AH20" s="348"/>
      <c r="AI20" s="348"/>
      <c r="AJ20" s="293"/>
      <c r="AK20" s="293"/>
      <c r="AL20" s="348"/>
      <c r="AM20" s="348"/>
      <c r="AN20" s="348"/>
      <c r="AO20" s="351"/>
      <c r="AP20" s="293" t="s">
        <v>347</v>
      </c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</row>
    <row r="21" spans="1:53" ht="11.25" customHeight="1" x14ac:dyDescent="0.15">
      <c r="A21" s="347"/>
      <c r="B21" s="348"/>
      <c r="C21" s="349"/>
      <c r="D21" s="348"/>
      <c r="E21" s="348"/>
      <c r="F21" s="348"/>
      <c r="G21" s="348"/>
      <c r="H21" s="348"/>
      <c r="I21" s="348"/>
      <c r="J21" s="348"/>
      <c r="K21" s="293"/>
      <c r="L21" s="348"/>
      <c r="M21" s="348"/>
      <c r="N21" s="348"/>
      <c r="O21" s="348"/>
      <c r="P21" s="348"/>
      <c r="Q21" s="348"/>
      <c r="R21" s="348"/>
      <c r="S21" s="348"/>
      <c r="T21" s="294"/>
      <c r="U21" s="348"/>
      <c r="V21" s="349"/>
      <c r="W21" s="348"/>
      <c r="X21" s="348"/>
      <c r="Y21" s="348"/>
      <c r="Z21" s="348"/>
      <c r="AA21" s="293"/>
      <c r="AB21" s="293"/>
      <c r="AC21" s="348"/>
      <c r="AD21" s="348"/>
      <c r="AE21" s="348"/>
      <c r="AF21" s="348"/>
      <c r="AG21" s="348"/>
      <c r="AH21" s="348"/>
      <c r="AI21" s="348"/>
      <c r="AJ21" s="293"/>
      <c r="AK21" s="293"/>
      <c r="AL21" s="348"/>
      <c r="AM21" s="348"/>
      <c r="AN21" s="348"/>
      <c r="AO21" s="351"/>
      <c r="AP21" s="293" t="s">
        <v>347</v>
      </c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</row>
    <row r="22" spans="1:53" ht="11.25" customHeight="1" x14ac:dyDescent="0.15">
      <c r="A22" s="347"/>
      <c r="B22" s="348"/>
      <c r="C22" s="349"/>
      <c r="D22" s="348"/>
      <c r="E22" s="348"/>
      <c r="F22" s="348"/>
      <c r="G22" s="348"/>
      <c r="H22" s="348"/>
      <c r="I22" s="348"/>
      <c r="J22" s="348"/>
      <c r="K22" s="293"/>
      <c r="L22" s="348"/>
      <c r="M22" s="348"/>
      <c r="N22" s="348"/>
      <c r="O22" s="348"/>
      <c r="P22" s="348"/>
      <c r="Q22" s="348"/>
      <c r="R22" s="348"/>
      <c r="S22" s="348"/>
      <c r="T22" s="294"/>
      <c r="U22" s="348"/>
      <c r="V22" s="349"/>
      <c r="W22" s="348"/>
      <c r="X22" s="348"/>
      <c r="Y22" s="348"/>
      <c r="Z22" s="348"/>
      <c r="AA22" s="293"/>
      <c r="AB22" s="293"/>
      <c r="AC22" s="348"/>
      <c r="AD22" s="348"/>
      <c r="AE22" s="348"/>
      <c r="AF22" s="348"/>
      <c r="AG22" s="348"/>
      <c r="AH22" s="348"/>
      <c r="AI22" s="348"/>
      <c r="AJ22" s="293" t="s">
        <v>345</v>
      </c>
      <c r="AK22" s="293"/>
      <c r="AL22" s="348"/>
      <c r="AM22" s="348"/>
      <c r="AN22" s="348"/>
      <c r="AO22" s="351"/>
      <c r="AP22" s="293" t="s">
        <v>347</v>
      </c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</row>
    <row r="23" spans="1:53" ht="11.25" customHeight="1" x14ac:dyDescent="0.15">
      <c r="A23" s="347"/>
      <c r="B23" s="348"/>
      <c r="C23" s="349"/>
      <c r="D23" s="348"/>
      <c r="E23" s="348"/>
      <c r="F23" s="348"/>
      <c r="G23" s="348"/>
      <c r="H23" s="348"/>
      <c r="I23" s="348"/>
      <c r="J23" s="348"/>
      <c r="K23" s="293"/>
      <c r="L23" s="348"/>
      <c r="M23" s="348"/>
      <c r="N23" s="348"/>
      <c r="O23" s="348"/>
      <c r="P23" s="348"/>
      <c r="Q23" s="348"/>
      <c r="R23" s="348"/>
      <c r="S23" s="348"/>
      <c r="T23" s="294"/>
      <c r="U23" s="348"/>
      <c r="V23" s="349"/>
      <c r="W23" s="348"/>
      <c r="X23" s="348"/>
      <c r="Y23" s="348"/>
      <c r="Z23" s="348"/>
      <c r="AA23" s="293"/>
      <c r="AB23" s="293"/>
      <c r="AC23" s="348"/>
      <c r="AD23" s="348"/>
      <c r="AE23" s="348"/>
      <c r="AF23" s="348"/>
      <c r="AG23" s="348"/>
      <c r="AH23" s="348"/>
      <c r="AI23" s="348"/>
      <c r="AJ23" s="293"/>
      <c r="AK23" s="293" t="s">
        <v>345</v>
      </c>
      <c r="AL23" s="348"/>
      <c r="AM23" s="348"/>
      <c r="AN23" s="348"/>
      <c r="AO23" s="351"/>
      <c r="AP23" s="293" t="s">
        <v>345</v>
      </c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</row>
    <row r="24" spans="1:53" ht="11.25" customHeight="1" x14ac:dyDescent="0.15">
      <c r="A24" s="347"/>
      <c r="B24" s="348"/>
      <c r="C24" s="349"/>
      <c r="D24" s="348"/>
      <c r="E24" s="348"/>
      <c r="F24" s="348"/>
      <c r="G24" s="348"/>
      <c r="H24" s="348"/>
      <c r="I24" s="348"/>
      <c r="J24" s="348"/>
      <c r="K24" s="293"/>
      <c r="L24" s="348"/>
      <c r="M24" s="348"/>
      <c r="N24" s="348"/>
      <c r="O24" s="348"/>
      <c r="P24" s="348"/>
      <c r="Q24" s="348"/>
      <c r="R24" s="348"/>
      <c r="S24" s="348"/>
      <c r="T24" s="294"/>
      <c r="U24" s="348"/>
      <c r="V24" s="349"/>
      <c r="W24" s="348"/>
      <c r="X24" s="348"/>
      <c r="Y24" s="348"/>
      <c r="Z24" s="348"/>
      <c r="AA24" s="293"/>
      <c r="AB24" s="293" t="s">
        <v>345</v>
      </c>
      <c r="AC24" s="348"/>
      <c r="AD24" s="348"/>
      <c r="AE24" s="348"/>
      <c r="AF24" s="348"/>
      <c r="AG24" s="348"/>
      <c r="AH24" s="348"/>
      <c r="AI24" s="348"/>
      <c r="AJ24" s="293"/>
      <c r="AK24" s="293"/>
      <c r="AL24" s="348"/>
      <c r="AM24" s="348"/>
      <c r="AN24" s="348"/>
      <c r="AO24" s="352"/>
      <c r="AP24" s="293" t="s">
        <v>347</v>
      </c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</row>
    <row r="25" spans="1:53" ht="1.5" customHeight="1" x14ac:dyDescent="0.15">
      <c r="A25" s="295"/>
      <c r="B25" s="293"/>
      <c r="C25" s="296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4"/>
      <c r="U25" s="293"/>
      <c r="V25" s="296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</row>
    <row r="26" spans="1:53" ht="11.25" customHeight="1" x14ac:dyDescent="0.15">
      <c r="A26" s="347" t="s">
        <v>350</v>
      </c>
      <c r="B26" s="348"/>
      <c r="C26" s="349"/>
      <c r="D26" s="348"/>
      <c r="E26" s="348"/>
      <c r="F26" s="348"/>
      <c r="G26" s="348"/>
      <c r="H26" s="348"/>
      <c r="I26" s="348"/>
      <c r="J26" s="348"/>
      <c r="K26" s="293"/>
      <c r="L26" s="348"/>
      <c r="M26" s="348"/>
      <c r="N26" s="348"/>
      <c r="O26" s="348"/>
      <c r="P26" s="348"/>
      <c r="Q26" s="348" t="s">
        <v>347</v>
      </c>
      <c r="R26" s="348" t="s">
        <v>347</v>
      </c>
      <c r="S26" s="348" t="s">
        <v>345</v>
      </c>
      <c r="T26" s="294" t="s">
        <v>345</v>
      </c>
      <c r="U26" s="348" t="s">
        <v>351</v>
      </c>
      <c r="V26" s="349" t="s">
        <v>351</v>
      </c>
      <c r="W26" s="348"/>
      <c r="X26" s="348"/>
      <c r="Y26" s="348"/>
      <c r="Z26" s="348"/>
      <c r="AA26" s="293" t="s">
        <v>345</v>
      </c>
      <c r="AB26" s="293"/>
      <c r="AC26" s="348"/>
      <c r="AD26" s="348"/>
      <c r="AE26" s="348"/>
      <c r="AF26" s="348"/>
      <c r="AG26" s="348"/>
      <c r="AH26" s="348"/>
      <c r="AI26" s="348"/>
      <c r="AJ26" s="293"/>
      <c r="AK26" s="293"/>
      <c r="AL26" s="348"/>
      <c r="AM26" s="348" t="s">
        <v>347</v>
      </c>
      <c r="AN26" s="348" t="s">
        <v>347</v>
      </c>
      <c r="AO26" s="350" t="s">
        <v>347</v>
      </c>
      <c r="AP26" s="293" t="s">
        <v>347</v>
      </c>
      <c r="AQ26" s="348" t="s">
        <v>347</v>
      </c>
      <c r="AR26" s="348" t="s">
        <v>348</v>
      </c>
      <c r="AS26" s="348" t="s">
        <v>348</v>
      </c>
      <c r="AT26" s="348" t="s">
        <v>348</v>
      </c>
      <c r="AU26" s="348" t="s">
        <v>348</v>
      </c>
      <c r="AV26" s="348" t="s">
        <v>348</v>
      </c>
      <c r="AW26" s="348" t="s">
        <v>348</v>
      </c>
      <c r="AX26" s="348" t="s">
        <v>348</v>
      </c>
      <c r="AY26" s="348" t="s">
        <v>348</v>
      </c>
      <c r="AZ26" s="348" t="s">
        <v>348</v>
      </c>
      <c r="BA26" s="348" t="s">
        <v>348</v>
      </c>
    </row>
    <row r="27" spans="1:53" ht="11.25" customHeight="1" x14ac:dyDescent="0.15">
      <c r="A27" s="347"/>
      <c r="B27" s="348"/>
      <c r="C27" s="349"/>
      <c r="D27" s="348"/>
      <c r="E27" s="348"/>
      <c r="F27" s="348"/>
      <c r="G27" s="348"/>
      <c r="H27" s="348"/>
      <c r="I27" s="348"/>
      <c r="J27" s="348"/>
      <c r="K27" s="293" t="s">
        <v>345</v>
      </c>
      <c r="L27" s="348"/>
      <c r="M27" s="348"/>
      <c r="N27" s="348"/>
      <c r="O27" s="348"/>
      <c r="P27" s="348"/>
      <c r="Q27" s="348"/>
      <c r="R27" s="348"/>
      <c r="S27" s="348"/>
      <c r="T27" s="294"/>
      <c r="U27" s="348"/>
      <c r="V27" s="349"/>
      <c r="W27" s="348"/>
      <c r="X27" s="348"/>
      <c r="Y27" s="348"/>
      <c r="Z27" s="348"/>
      <c r="AA27" s="293"/>
      <c r="AB27" s="293"/>
      <c r="AC27" s="348"/>
      <c r="AD27" s="348"/>
      <c r="AE27" s="348"/>
      <c r="AF27" s="348"/>
      <c r="AG27" s="348"/>
      <c r="AH27" s="348"/>
      <c r="AI27" s="348"/>
      <c r="AJ27" s="293"/>
      <c r="AK27" s="293"/>
      <c r="AL27" s="348"/>
      <c r="AM27" s="348"/>
      <c r="AN27" s="348"/>
      <c r="AO27" s="351"/>
      <c r="AP27" s="293" t="s">
        <v>347</v>
      </c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</row>
    <row r="28" spans="1:53" ht="11.25" customHeight="1" x14ac:dyDescent="0.15">
      <c r="A28" s="347"/>
      <c r="B28" s="348"/>
      <c r="C28" s="349"/>
      <c r="D28" s="348"/>
      <c r="E28" s="348"/>
      <c r="F28" s="348"/>
      <c r="G28" s="348"/>
      <c r="H28" s="348"/>
      <c r="I28" s="348"/>
      <c r="J28" s="348"/>
      <c r="K28" s="293"/>
      <c r="L28" s="348"/>
      <c r="M28" s="348"/>
      <c r="N28" s="348"/>
      <c r="O28" s="348"/>
      <c r="P28" s="348"/>
      <c r="Q28" s="348"/>
      <c r="R28" s="348"/>
      <c r="S28" s="348"/>
      <c r="T28" s="294"/>
      <c r="U28" s="348"/>
      <c r="V28" s="349"/>
      <c r="W28" s="348"/>
      <c r="X28" s="348"/>
      <c r="Y28" s="348"/>
      <c r="Z28" s="348"/>
      <c r="AA28" s="293"/>
      <c r="AB28" s="293"/>
      <c r="AC28" s="348"/>
      <c r="AD28" s="348"/>
      <c r="AE28" s="348"/>
      <c r="AF28" s="348"/>
      <c r="AG28" s="348"/>
      <c r="AH28" s="348"/>
      <c r="AI28" s="348"/>
      <c r="AJ28" s="293"/>
      <c r="AK28" s="293"/>
      <c r="AL28" s="348"/>
      <c r="AM28" s="348"/>
      <c r="AN28" s="348"/>
      <c r="AO28" s="351"/>
      <c r="AP28" s="293" t="s">
        <v>347</v>
      </c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</row>
    <row r="29" spans="1:53" ht="11.25" customHeight="1" x14ac:dyDescent="0.15">
      <c r="A29" s="347"/>
      <c r="B29" s="348"/>
      <c r="C29" s="349"/>
      <c r="D29" s="348"/>
      <c r="E29" s="348"/>
      <c r="F29" s="348"/>
      <c r="G29" s="348"/>
      <c r="H29" s="348"/>
      <c r="I29" s="348"/>
      <c r="J29" s="348"/>
      <c r="K29" s="293"/>
      <c r="L29" s="348"/>
      <c r="M29" s="348"/>
      <c r="N29" s="348"/>
      <c r="O29" s="348"/>
      <c r="P29" s="348"/>
      <c r="Q29" s="348"/>
      <c r="R29" s="348"/>
      <c r="S29" s="348"/>
      <c r="T29" s="294"/>
      <c r="U29" s="348"/>
      <c r="V29" s="349"/>
      <c r="W29" s="348"/>
      <c r="X29" s="348"/>
      <c r="Y29" s="348"/>
      <c r="Z29" s="348"/>
      <c r="AA29" s="293"/>
      <c r="AB29" s="293"/>
      <c r="AC29" s="348"/>
      <c r="AD29" s="348"/>
      <c r="AE29" s="348"/>
      <c r="AF29" s="348"/>
      <c r="AG29" s="348"/>
      <c r="AH29" s="348"/>
      <c r="AI29" s="348"/>
      <c r="AJ29" s="293" t="s">
        <v>345</v>
      </c>
      <c r="AK29" s="293"/>
      <c r="AL29" s="348"/>
      <c r="AM29" s="348"/>
      <c r="AN29" s="348"/>
      <c r="AO29" s="351"/>
      <c r="AP29" s="293" t="s">
        <v>347</v>
      </c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</row>
    <row r="30" spans="1:53" ht="11.25" customHeight="1" x14ac:dyDescent="0.15">
      <c r="A30" s="347"/>
      <c r="B30" s="348"/>
      <c r="C30" s="349"/>
      <c r="D30" s="348"/>
      <c r="E30" s="348"/>
      <c r="F30" s="348"/>
      <c r="G30" s="348"/>
      <c r="H30" s="348"/>
      <c r="I30" s="348"/>
      <c r="J30" s="348"/>
      <c r="K30" s="293"/>
      <c r="L30" s="348"/>
      <c r="M30" s="348"/>
      <c r="N30" s="348"/>
      <c r="O30" s="348"/>
      <c r="P30" s="348"/>
      <c r="Q30" s="348"/>
      <c r="R30" s="348"/>
      <c r="S30" s="348"/>
      <c r="T30" s="294"/>
      <c r="U30" s="348"/>
      <c r="V30" s="349"/>
      <c r="W30" s="348"/>
      <c r="X30" s="348"/>
      <c r="Y30" s="348"/>
      <c r="Z30" s="348"/>
      <c r="AA30" s="293"/>
      <c r="AB30" s="293"/>
      <c r="AC30" s="348"/>
      <c r="AD30" s="348"/>
      <c r="AE30" s="348"/>
      <c r="AF30" s="348"/>
      <c r="AG30" s="348"/>
      <c r="AH30" s="348"/>
      <c r="AI30" s="348"/>
      <c r="AJ30" s="293"/>
      <c r="AK30" s="293" t="s">
        <v>345</v>
      </c>
      <c r="AL30" s="348"/>
      <c r="AM30" s="348"/>
      <c r="AN30" s="348"/>
      <c r="AO30" s="351"/>
      <c r="AP30" s="293" t="s">
        <v>345</v>
      </c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</row>
    <row r="31" spans="1:53" ht="11.25" customHeight="1" x14ac:dyDescent="0.15">
      <c r="A31" s="347"/>
      <c r="B31" s="348"/>
      <c r="C31" s="349"/>
      <c r="D31" s="348"/>
      <c r="E31" s="348"/>
      <c r="F31" s="348"/>
      <c r="G31" s="348"/>
      <c r="H31" s="348"/>
      <c r="I31" s="348"/>
      <c r="J31" s="348"/>
      <c r="K31" s="293"/>
      <c r="L31" s="348"/>
      <c r="M31" s="348"/>
      <c r="N31" s="348"/>
      <c r="O31" s="348"/>
      <c r="P31" s="348"/>
      <c r="Q31" s="348"/>
      <c r="R31" s="348"/>
      <c r="S31" s="348"/>
      <c r="T31" s="294"/>
      <c r="U31" s="348"/>
      <c r="V31" s="349"/>
      <c r="W31" s="348"/>
      <c r="X31" s="348"/>
      <c r="Y31" s="348"/>
      <c r="Z31" s="348"/>
      <c r="AA31" s="293"/>
      <c r="AB31" s="293" t="s">
        <v>345</v>
      </c>
      <c r="AC31" s="348"/>
      <c r="AD31" s="348"/>
      <c r="AE31" s="348"/>
      <c r="AF31" s="348"/>
      <c r="AG31" s="348"/>
      <c r="AH31" s="348"/>
      <c r="AI31" s="348"/>
      <c r="AJ31" s="293"/>
      <c r="AK31" s="293"/>
      <c r="AL31" s="348"/>
      <c r="AM31" s="348"/>
      <c r="AN31" s="348"/>
      <c r="AO31" s="352"/>
      <c r="AP31" s="293" t="s">
        <v>347</v>
      </c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</row>
    <row r="32" spans="1:53" ht="1.5" customHeight="1" x14ac:dyDescent="0.15">
      <c r="A32" s="295"/>
      <c r="B32" s="293"/>
      <c r="C32" s="296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4"/>
      <c r="U32" s="293"/>
      <c r="V32" s="296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</row>
    <row r="33" spans="1:53" ht="11.25" customHeight="1" x14ac:dyDescent="0.15">
      <c r="A33" s="347" t="s">
        <v>352</v>
      </c>
      <c r="B33" s="348"/>
      <c r="C33" s="349"/>
      <c r="D33" s="348"/>
      <c r="E33" s="348"/>
      <c r="F33" s="348"/>
      <c r="G33" s="348"/>
      <c r="H33" s="348"/>
      <c r="I33" s="348"/>
      <c r="J33" s="348"/>
      <c r="K33" s="293"/>
      <c r="L33" s="348"/>
      <c r="M33" s="348"/>
      <c r="N33" s="348"/>
      <c r="O33" s="348"/>
      <c r="P33" s="348"/>
      <c r="Q33" s="348" t="s">
        <v>347</v>
      </c>
      <c r="R33" s="348" t="s">
        <v>347</v>
      </c>
      <c r="S33" s="348" t="s">
        <v>345</v>
      </c>
      <c r="T33" s="294" t="s">
        <v>345</v>
      </c>
      <c r="U33" s="348"/>
      <c r="V33" s="349"/>
      <c r="W33" s="348" t="s">
        <v>354</v>
      </c>
      <c r="X33" s="348" t="s">
        <v>354</v>
      </c>
      <c r="Y33" s="348" t="s">
        <v>354</v>
      </c>
      <c r="Z33" s="348" t="s">
        <v>354</v>
      </c>
      <c r="AA33" s="293" t="s">
        <v>345</v>
      </c>
      <c r="AB33" s="293"/>
      <c r="AC33" s="348"/>
      <c r="AD33" s="348"/>
      <c r="AE33" s="348"/>
      <c r="AF33" s="348"/>
      <c r="AG33" s="348"/>
      <c r="AH33" s="348"/>
      <c r="AI33" s="348"/>
      <c r="AJ33" s="293"/>
      <c r="AK33" s="293"/>
      <c r="AL33" s="348"/>
      <c r="AM33" s="348" t="s">
        <v>347</v>
      </c>
      <c r="AN33" s="348" t="s">
        <v>347</v>
      </c>
      <c r="AO33" s="350" t="s">
        <v>347</v>
      </c>
      <c r="AP33" s="293" t="s">
        <v>347</v>
      </c>
      <c r="AQ33" s="348" t="s">
        <v>347</v>
      </c>
      <c r="AR33" s="348" t="s">
        <v>348</v>
      </c>
      <c r="AS33" s="348" t="s">
        <v>348</v>
      </c>
      <c r="AT33" s="348" t="s">
        <v>348</v>
      </c>
      <c r="AU33" s="348" t="s">
        <v>348</v>
      </c>
      <c r="AV33" s="348" t="s">
        <v>348</v>
      </c>
      <c r="AW33" s="348" t="s">
        <v>348</v>
      </c>
      <c r="AX33" s="348" t="s">
        <v>348</v>
      </c>
      <c r="AY33" s="348" t="s">
        <v>348</v>
      </c>
      <c r="AZ33" s="348" t="s">
        <v>348</v>
      </c>
      <c r="BA33" s="348" t="s">
        <v>348</v>
      </c>
    </row>
    <row r="34" spans="1:53" ht="11.25" customHeight="1" x14ac:dyDescent="0.15">
      <c r="A34" s="347"/>
      <c r="B34" s="348"/>
      <c r="C34" s="349"/>
      <c r="D34" s="348"/>
      <c r="E34" s="348"/>
      <c r="F34" s="348"/>
      <c r="G34" s="348"/>
      <c r="H34" s="348"/>
      <c r="I34" s="348"/>
      <c r="J34" s="348"/>
      <c r="K34" s="293" t="s">
        <v>345</v>
      </c>
      <c r="L34" s="348"/>
      <c r="M34" s="348"/>
      <c r="N34" s="348"/>
      <c r="O34" s="348"/>
      <c r="P34" s="348"/>
      <c r="Q34" s="348"/>
      <c r="R34" s="348"/>
      <c r="S34" s="348"/>
      <c r="T34" s="294"/>
      <c r="U34" s="348"/>
      <c r="V34" s="349"/>
      <c r="W34" s="348"/>
      <c r="X34" s="348"/>
      <c r="Y34" s="348"/>
      <c r="Z34" s="348"/>
      <c r="AA34" s="293"/>
      <c r="AB34" s="293"/>
      <c r="AC34" s="348"/>
      <c r="AD34" s="348"/>
      <c r="AE34" s="348"/>
      <c r="AF34" s="348"/>
      <c r="AG34" s="348"/>
      <c r="AH34" s="348"/>
      <c r="AI34" s="348"/>
      <c r="AJ34" s="293"/>
      <c r="AK34" s="293"/>
      <c r="AL34" s="348"/>
      <c r="AM34" s="348"/>
      <c r="AN34" s="348"/>
      <c r="AO34" s="351"/>
      <c r="AP34" s="293" t="s">
        <v>347</v>
      </c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</row>
    <row r="35" spans="1:53" ht="11.25" customHeight="1" x14ac:dyDescent="0.15">
      <c r="A35" s="347"/>
      <c r="B35" s="348"/>
      <c r="C35" s="349"/>
      <c r="D35" s="348"/>
      <c r="E35" s="348"/>
      <c r="F35" s="348"/>
      <c r="G35" s="348"/>
      <c r="H35" s="348"/>
      <c r="I35" s="348"/>
      <c r="J35" s="348"/>
      <c r="K35" s="293"/>
      <c r="L35" s="348"/>
      <c r="M35" s="348"/>
      <c r="N35" s="348"/>
      <c r="O35" s="348"/>
      <c r="P35" s="348"/>
      <c r="Q35" s="348"/>
      <c r="R35" s="348"/>
      <c r="S35" s="348"/>
      <c r="T35" s="294"/>
      <c r="U35" s="348"/>
      <c r="V35" s="349"/>
      <c r="W35" s="348"/>
      <c r="X35" s="348"/>
      <c r="Y35" s="348"/>
      <c r="Z35" s="348"/>
      <c r="AA35" s="293"/>
      <c r="AB35" s="293"/>
      <c r="AC35" s="348"/>
      <c r="AD35" s="348"/>
      <c r="AE35" s="348"/>
      <c r="AF35" s="348"/>
      <c r="AG35" s="348"/>
      <c r="AH35" s="348"/>
      <c r="AI35" s="348"/>
      <c r="AJ35" s="293"/>
      <c r="AK35" s="293"/>
      <c r="AL35" s="348"/>
      <c r="AM35" s="348"/>
      <c r="AN35" s="348"/>
      <c r="AO35" s="351"/>
      <c r="AP35" s="293" t="s">
        <v>347</v>
      </c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</row>
    <row r="36" spans="1:53" ht="11.25" customHeight="1" x14ac:dyDescent="0.15">
      <c r="A36" s="347"/>
      <c r="B36" s="348"/>
      <c r="C36" s="349"/>
      <c r="D36" s="348"/>
      <c r="E36" s="348"/>
      <c r="F36" s="348"/>
      <c r="G36" s="348"/>
      <c r="H36" s="348"/>
      <c r="I36" s="348"/>
      <c r="J36" s="348"/>
      <c r="K36" s="293"/>
      <c r="L36" s="348"/>
      <c r="M36" s="348"/>
      <c r="N36" s="348"/>
      <c r="O36" s="348"/>
      <c r="P36" s="348"/>
      <c r="Q36" s="348"/>
      <c r="R36" s="348"/>
      <c r="S36" s="348"/>
      <c r="T36" s="294"/>
      <c r="U36" s="348"/>
      <c r="V36" s="349"/>
      <c r="W36" s="348"/>
      <c r="X36" s="348"/>
      <c r="Y36" s="348"/>
      <c r="Z36" s="348"/>
      <c r="AA36" s="293"/>
      <c r="AB36" s="293"/>
      <c r="AC36" s="348"/>
      <c r="AD36" s="348"/>
      <c r="AE36" s="348"/>
      <c r="AF36" s="348"/>
      <c r="AG36" s="348"/>
      <c r="AH36" s="348"/>
      <c r="AI36" s="348"/>
      <c r="AJ36" s="293" t="s">
        <v>345</v>
      </c>
      <c r="AK36" s="293"/>
      <c r="AL36" s="348"/>
      <c r="AM36" s="348"/>
      <c r="AN36" s="348"/>
      <c r="AO36" s="351"/>
      <c r="AP36" s="293" t="s">
        <v>347</v>
      </c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</row>
    <row r="37" spans="1:53" ht="11.25" customHeight="1" x14ac:dyDescent="0.15">
      <c r="A37" s="347"/>
      <c r="B37" s="348"/>
      <c r="C37" s="349"/>
      <c r="D37" s="348"/>
      <c r="E37" s="348"/>
      <c r="F37" s="348"/>
      <c r="G37" s="348"/>
      <c r="H37" s="348"/>
      <c r="I37" s="348"/>
      <c r="J37" s="348"/>
      <c r="K37" s="293"/>
      <c r="L37" s="348"/>
      <c r="M37" s="348"/>
      <c r="N37" s="348"/>
      <c r="O37" s="348"/>
      <c r="P37" s="348"/>
      <c r="Q37" s="348"/>
      <c r="R37" s="348"/>
      <c r="S37" s="348"/>
      <c r="T37" s="294"/>
      <c r="U37" s="348"/>
      <c r="V37" s="349"/>
      <c r="W37" s="348"/>
      <c r="X37" s="348"/>
      <c r="Y37" s="348"/>
      <c r="Z37" s="348"/>
      <c r="AA37" s="293"/>
      <c r="AB37" s="293"/>
      <c r="AC37" s="348"/>
      <c r="AD37" s="348"/>
      <c r="AE37" s="348"/>
      <c r="AF37" s="348"/>
      <c r="AG37" s="348"/>
      <c r="AH37" s="348"/>
      <c r="AI37" s="348"/>
      <c r="AJ37" s="293"/>
      <c r="AK37" s="293" t="s">
        <v>345</v>
      </c>
      <c r="AL37" s="348"/>
      <c r="AM37" s="348"/>
      <c r="AN37" s="348"/>
      <c r="AO37" s="351"/>
      <c r="AP37" s="293" t="s">
        <v>345</v>
      </c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</row>
    <row r="38" spans="1:53" ht="11.25" customHeight="1" x14ac:dyDescent="0.15">
      <c r="A38" s="347"/>
      <c r="B38" s="348"/>
      <c r="C38" s="349"/>
      <c r="D38" s="348"/>
      <c r="E38" s="348"/>
      <c r="F38" s="348"/>
      <c r="G38" s="348"/>
      <c r="H38" s="348"/>
      <c r="I38" s="348"/>
      <c r="J38" s="348"/>
      <c r="K38" s="293"/>
      <c r="L38" s="348"/>
      <c r="M38" s="348"/>
      <c r="N38" s="348"/>
      <c r="O38" s="348"/>
      <c r="P38" s="348"/>
      <c r="Q38" s="348"/>
      <c r="R38" s="348"/>
      <c r="S38" s="348"/>
      <c r="T38" s="294"/>
      <c r="U38" s="348"/>
      <c r="V38" s="349"/>
      <c r="W38" s="348"/>
      <c r="X38" s="348"/>
      <c r="Y38" s="348"/>
      <c r="Z38" s="348"/>
      <c r="AA38" s="293"/>
      <c r="AB38" s="293" t="s">
        <v>345</v>
      </c>
      <c r="AC38" s="348"/>
      <c r="AD38" s="348"/>
      <c r="AE38" s="348"/>
      <c r="AF38" s="348"/>
      <c r="AG38" s="348"/>
      <c r="AH38" s="348"/>
      <c r="AI38" s="348"/>
      <c r="AJ38" s="293"/>
      <c r="AK38" s="293"/>
      <c r="AL38" s="348"/>
      <c r="AM38" s="348"/>
      <c r="AN38" s="348"/>
      <c r="AO38" s="352"/>
      <c r="AP38" s="293" t="s">
        <v>347</v>
      </c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</row>
    <row r="39" spans="1:53" ht="1.5" customHeight="1" x14ac:dyDescent="0.15">
      <c r="A39" s="295"/>
      <c r="B39" s="293"/>
      <c r="C39" s="296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4"/>
      <c r="U39" s="293"/>
      <c r="V39" s="296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</row>
    <row r="40" spans="1:53" ht="11.25" customHeight="1" x14ac:dyDescent="0.15">
      <c r="A40" s="347" t="s">
        <v>353</v>
      </c>
      <c r="B40" s="348"/>
      <c r="C40" s="349"/>
      <c r="D40" s="348"/>
      <c r="E40" s="348"/>
      <c r="F40" s="348"/>
      <c r="G40" s="348"/>
      <c r="H40" s="348"/>
      <c r="I40" s="348"/>
      <c r="J40" s="348"/>
      <c r="K40" s="293"/>
      <c r="L40" s="348"/>
      <c r="M40" s="348"/>
      <c r="N40" s="348"/>
      <c r="O40" s="348"/>
      <c r="P40" s="348"/>
      <c r="Q40" s="348" t="s">
        <v>347</v>
      </c>
      <c r="R40" s="348" t="s">
        <v>347</v>
      </c>
      <c r="S40" s="348" t="s">
        <v>345</v>
      </c>
      <c r="T40" s="294" t="s">
        <v>345</v>
      </c>
      <c r="U40" s="348" t="s">
        <v>354</v>
      </c>
      <c r="V40" s="349" t="s">
        <v>354</v>
      </c>
      <c r="W40" s="348" t="s">
        <v>354</v>
      </c>
      <c r="X40" s="348" t="s">
        <v>354</v>
      </c>
      <c r="Y40" s="348" t="s">
        <v>354</v>
      </c>
      <c r="Z40" s="348" t="s">
        <v>354</v>
      </c>
      <c r="AA40" s="293" t="s">
        <v>345</v>
      </c>
      <c r="AB40" s="293" t="s">
        <v>354</v>
      </c>
      <c r="AC40" s="348"/>
      <c r="AD40" s="348"/>
      <c r="AE40" s="348"/>
      <c r="AF40" s="348"/>
      <c r="AG40" s="348"/>
      <c r="AH40" s="348"/>
      <c r="AI40" s="350" t="s">
        <v>347</v>
      </c>
      <c r="AJ40" s="293" t="s">
        <v>347</v>
      </c>
      <c r="AK40" s="293" t="s">
        <v>347</v>
      </c>
      <c r="AL40" s="350" t="s">
        <v>355</v>
      </c>
      <c r="AM40" s="348" t="s">
        <v>355</v>
      </c>
      <c r="AN40" s="348" t="s">
        <v>355</v>
      </c>
      <c r="AO40" s="348" t="s">
        <v>355</v>
      </c>
      <c r="AP40" s="293" t="s">
        <v>355</v>
      </c>
      <c r="AQ40" s="348" t="s">
        <v>355</v>
      </c>
      <c r="AR40" s="348" t="s">
        <v>348</v>
      </c>
      <c r="AS40" s="348" t="s">
        <v>348</v>
      </c>
      <c r="AT40" s="348" t="s">
        <v>348</v>
      </c>
      <c r="AU40" s="348" t="s">
        <v>348</v>
      </c>
      <c r="AV40" s="348" t="s">
        <v>348</v>
      </c>
      <c r="AW40" s="348" t="s">
        <v>348</v>
      </c>
      <c r="AX40" s="348" t="s">
        <v>348</v>
      </c>
      <c r="AY40" s="348" t="s">
        <v>348</v>
      </c>
      <c r="AZ40" s="348" t="s">
        <v>348</v>
      </c>
      <c r="BA40" s="348" t="s">
        <v>348</v>
      </c>
    </row>
    <row r="41" spans="1:53" ht="11.25" customHeight="1" x14ac:dyDescent="0.15">
      <c r="A41" s="347"/>
      <c r="B41" s="348"/>
      <c r="C41" s="349"/>
      <c r="D41" s="348"/>
      <c r="E41" s="348"/>
      <c r="F41" s="348"/>
      <c r="G41" s="348"/>
      <c r="H41" s="348"/>
      <c r="I41" s="348"/>
      <c r="J41" s="348"/>
      <c r="K41" s="293" t="s">
        <v>345</v>
      </c>
      <c r="L41" s="348"/>
      <c r="M41" s="348"/>
      <c r="N41" s="348"/>
      <c r="O41" s="348"/>
      <c r="P41" s="348"/>
      <c r="Q41" s="348"/>
      <c r="R41" s="348"/>
      <c r="S41" s="348"/>
      <c r="T41" s="294"/>
      <c r="U41" s="348"/>
      <c r="V41" s="349"/>
      <c r="W41" s="348"/>
      <c r="X41" s="348"/>
      <c r="Y41" s="348"/>
      <c r="Z41" s="348"/>
      <c r="AA41" s="293" t="s">
        <v>354</v>
      </c>
      <c r="AB41" s="293" t="s">
        <v>354</v>
      </c>
      <c r="AC41" s="348"/>
      <c r="AD41" s="348"/>
      <c r="AE41" s="348"/>
      <c r="AF41" s="348"/>
      <c r="AG41" s="348"/>
      <c r="AH41" s="348"/>
      <c r="AI41" s="351"/>
      <c r="AJ41" s="293" t="s">
        <v>347</v>
      </c>
      <c r="AK41" s="293" t="s">
        <v>347</v>
      </c>
      <c r="AL41" s="351"/>
      <c r="AM41" s="348"/>
      <c r="AN41" s="348"/>
      <c r="AO41" s="348"/>
      <c r="AP41" s="293" t="s">
        <v>355</v>
      </c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</row>
    <row r="42" spans="1:53" ht="11.25" customHeight="1" x14ac:dyDescent="0.15">
      <c r="A42" s="347"/>
      <c r="B42" s="348"/>
      <c r="C42" s="349"/>
      <c r="D42" s="348"/>
      <c r="E42" s="348"/>
      <c r="F42" s="348"/>
      <c r="G42" s="348"/>
      <c r="H42" s="348"/>
      <c r="I42" s="348"/>
      <c r="J42" s="348"/>
      <c r="K42" s="293"/>
      <c r="L42" s="348"/>
      <c r="M42" s="348"/>
      <c r="N42" s="348"/>
      <c r="O42" s="348"/>
      <c r="P42" s="348"/>
      <c r="Q42" s="348"/>
      <c r="R42" s="348"/>
      <c r="S42" s="348"/>
      <c r="T42" s="294"/>
      <c r="U42" s="348"/>
      <c r="V42" s="349"/>
      <c r="W42" s="348"/>
      <c r="X42" s="348"/>
      <c r="Y42" s="348"/>
      <c r="Z42" s="348"/>
      <c r="AA42" s="293" t="s">
        <v>354</v>
      </c>
      <c r="AB42" s="293" t="s">
        <v>354</v>
      </c>
      <c r="AC42" s="348"/>
      <c r="AD42" s="348"/>
      <c r="AE42" s="348"/>
      <c r="AF42" s="348"/>
      <c r="AG42" s="348"/>
      <c r="AH42" s="348"/>
      <c r="AI42" s="351"/>
      <c r="AJ42" s="293" t="s">
        <v>347</v>
      </c>
      <c r="AK42" s="293" t="s">
        <v>347</v>
      </c>
      <c r="AL42" s="351"/>
      <c r="AM42" s="348"/>
      <c r="AN42" s="348"/>
      <c r="AO42" s="348"/>
      <c r="AP42" s="293" t="s">
        <v>355</v>
      </c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</row>
    <row r="43" spans="1:53" ht="11.25" customHeight="1" x14ac:dyDescent="0.15">
      <c r="A43" s="347"/>
      <c r="B43" s="348"/>
      <c r="C43" s="349"/>
      <c r="D43" s="348"/>
      <c r="E43" s="348"/>
      <c r="F43" s="348"/>
      <c r="G43" s="348"/>
      <c r="H43" s="348"/>
      <c r="I43" s="348"/>
      <c r="J43" s="348"/>
      <c r="K43" s="293"/>
      <c r="L43" s="348"/>
      <c r="M43" s="348"/>
      <c r="N43" s="348"/>
      <c r="O43" s="348"/>
      <c r="P43" s="348"/>
      <c r="Q43" s="348"/>
      <c r="R43" s="348"/>
      <c r="S43" s="348"/>
      <c r="T43" s="294"/>
      <c r="U43" s="348"/>
      <c r="V43" s="349"/>
      <c r="W43" s="348"/>
      <c r="X43" s="348"/>
      <c r="Y43" s="348"/>
      <c r="Z43" s="348"/>
      <c r="AA43" s="293" t="s">
        <v>354</v>
      </c>
      <c r="AB43" s="293" t="s">
        <v>354</v>
      </c>
      <c r="AC43" s="348"/>
      <c r="AD43" s="348"/>
      <c r="AE43" s="348"/>
      <c r="AF43" s="348"/>
      <c r="AG43" s="348"/>
      <c r="AH43" s="348"/>
      <c r="AI43" s="351"/>
      <c r="AJ43" s="293" t="s">
        <v>345</v>
      </c>
      <c r="AK43" s="293" t="s">
        <v>347</v>
      </c>
      <c r="AL43" s="351"/>
      <c r="AM43" s="348"/>
      <c r="AN43" s="348"/>
      <c r="AO43" s="348"/>
      <c r="AP43" s="293" t="s">
        <v>355</v>
      </c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</row>
    <row r="44" spans="1:53" ht="11.25" customHeight="1" x14ac:dyDescent="0.15">
      <c r="A44" s="347"/>
      <c r="B44" s="348"/>
      <c r="C44" s="349"/>
      <c r="D44" s="348"/>
      <c r="E44" s="348"/>
      <c r="F44" s="348"/>
      <c r="G44" s="348"/>
      <c r="H44" s="348"/>
      <c r="I44" s="348"/>
      <c r="J44" s="348"/>
      <c r="K44" s="293"/>
      <c r="L44" s="348"/>
      <c r="M44" s="348"/>
      <c r="N44" s="348"/>
      <c r="O44" s="348"/>
      <c r="P44" s="348"/>
      <c r="Q44" s="348"/>
      <c r="R44" s="348"/>
      <c r="S44" s="348"/>
      <c r="T44" s="294" t="s">
        <v>354</v>
      </c>
      <c r="U44" s="348"/>
      <c r="V44" s="349"/>
      <c r="W44" s="348"/>
      <c r="X44" s="348"/>
      <c r="Y44" s="348"/>
      <c r="Z44" s="348"/>
      <c r="AA44" s="293" t="s">
        <v>354</v>
      </c>
      <c r="AB44" s="293" t="s">
        <v>354</v>
      </c>
      <c r="AC44" s="348"/>
      <c r="AD44" s="348"/>
      <c r="AE44" s="348"/>
      <c r="AF44" s="348"/>
      <c r="AG44" s="348"/>
      <c r="AH44" s="348"/>
      <c r="AI44" s="351"/>
      <c r="AJ44" s="293" t="s">
        <v>347</v>
      </c>
      <c r="AK44" s="293" t="s">
        <v>345</v>
      </c>
      <c r="AL44" s="351"/>
      <c r="AM44" s="348"/>
      <c r="AN44" s="348"/>
      <c r="AO44" s="348"/>
      <c r="AP44" s="293" t="s">
        <v>345</v>
      </c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</row>
    <row r="45" spans="1:53" ht="11.25" customHeight="1" x14ac:dyDescent="0.15">
      <c r="A45" s="347"/>
      <c r="B45" s="348"/>
      <c r="C45" s="349"/>
      <c r="D45" s="348"/>
      <c r="E45" s="348"/>
      <c r="F45" s="348"/>
      <c r="G45" s="348"/>
      <c r="H45" s="348"/>
      <c r="I45" s="348"/>
      <c r="J45" s="348"/>
      <c r="K45" s="293"/>
      <c r="L45" s="348"/>
      <c r="M45" s="348"/>
      <c r="N45" s="348"/>
      <c r="O45" s="348"/>
      <c r="P45" s="348"/>
      <c r="Q45" s="348"/>
      <c r="R45" s="348"/>
      <c r="S45" s="348"/>
      <c r="T45" s="294" t="s">
        <v>354</v>
      </c>
      <c r="U45" s="348"/>
      <c r="V45" s="349"/>
      <c r="W45" s="348"/>
      <c r="X45" s="348"/>
      <c r="Y45" s="348"/>
      <c r="Z45" s="348"/>
      <c r="AA45" s="293" t="s">
        <v>354</v>
      </c>
      <c r="AB45" s="293" t="s">
        <v>345</v>
      </c>
      <c r="AC45" s="348"/>
      <c r="AD45" s="348"/>
      <c r="AE45" s="348"/>
      <c r="AF45" s="348"/>
      <c r="AG45" s="348"/>
      <c r="AH45" s="348"/>
      <c r="AI45" s="352"/>
      <c r="AJ45" s="293" t="s">
        <v>347</v>
      </c>
      <c r="AK45" s="293" t="s">
        <v>355</v>
      </c>
      <c r="AL45" s="352"/>
      <c r="AM45" s="348"/>
      <c r="AN45" s="348"/>
      <c r="AO45" s="348"/>
      <c r="AP45" s="293" t="s">
        <v>355</v>
      </c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</row>
    <row r="46" spans="1:53" ht="14.25" hidden="1" customHeight="1" x14ac:dyDescent="0.15">
      <c r="A46" s="290"/>
      <c r="B46" s="297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7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</row>
    <row r="47" spans="1:53" ht="14.25" hidden="1" customHeight="1" x14ac:dyDescent="0.15">
      <c r="A47" s="344" t="s">
        <v>356</v>
      </c>
      <c r="B47" s="345" t="s">
        <v>345</v>
      </c>
      <c r="C47" s="345" t="s">
        <v>345</v>
      </c>
      <c r="D47" s="345" t="s">
        <v>345</v>
      </c>
      <c r="E47" s="345" t="s">
        <v>345</v>
      </c>
      <c r="F47" s="345" t="s">
        <v>345</v>
      </c>
      <c r="G47" s="345" t="s">
        <v>345</v>
      </c>
      <c r="H47" s="345" t="s">
        <v>345</v>
      </c>
      <c r="I47" s="345" t="s">
        <v>345</v>
      </c>
      <c r="J47" s="345" t="s">
        <v>345</v>
      </c>
      <c r="K47" s="345" t="s">
        <v>345</v>
      </c>
      <c r="L47" s="345" t="s">
        <v>345</v>
      </c>
      <c r="M47" s="345" t="s">
        <v>345</v>
      </c>
      <c r="N47" s="345" t="s">
        <v>345</v>
      </c>
      <c r="O47" s="345" t="s">
        <v>345</v>
      </c>
      <c r="P47" s="345" t="s">
        <v>345</v>
      </c>
      <c r="Q47" s="345" t="s">
        <v>345</v>
      </c>
      <c r="R47" s="345" t="s">
        <v>345</v>
      </c>
      <c r="S47" s="345" t="s">
        <v>345</v>
      </c>
      <c r="T47" s="345" t="s">
        <v>345</v>
      </c>
      <c r="U47" s="345" t="s">
        <v>345</v>
      </c>
      <c r="V47" s="345" t="s">
        <v>345</v>
      </c>
      <c r="W47" s="345" t="s">
        <v>345</v>
      </c>
      <c r="X47" s="345" t="s">
        <v>345</v>
      </c>
      <c r="Y47" s="345" t="s">
        <v>345</v>
      </c>
      <c r="Z47" s="345" t="s">
        <v>345</v>
      </c>
      <c r="AA47" s="345" t="s">
        <v>345</v>
      </c>
      <c r="AB47" s="345" t="s">
        <v>345</v>
      </c>
      <c r="AC47" s="345" t="s">
        <v>345</v>
      </c>
      <c r="AD47" s="345" t="s">
        <v>345</v>
      </c>
      <c r="AE47" s="345" t="s">
        <v>345</v>
      </c>
      <c r="AF47" s="345" t="s">
        <v>345</v>
      </c>
      <c r="AG47" s="345" t="s">
        <v>345</v>
      </c>
      <c r="AH47" s="345" t="s">
        <v>345</v>
      </c>
      <c r="AI47" s="345" t="s">
        <v>345</v>
      </c>
      <c r="AJ47" s="345" t="s">
        <v>345</v>
      </c>
      <c r="AK47" s="345" t="s">
        <v>345</v>
      </c>
      <c r="AL47" s="345" t="s">
        <v>345</v>
      </c>
      <c r="AM47" s="345" t="s">
        <v>345</v>
      </c>
      <c r="AN47" s="345" t="s">
        <v>345</v>
      </c>
      <c r="AO47" s="345" t="s">
        <v>345</v>
      </c>
      <c r="AP47" s="345" t="s">
        <v>345</v>
      </c>
      <c r="AQ47" s="345" t="s">
        <v>345</v>
      </c>
      <c r="AR47" s="345" t="s">
        <v>345</v>
      </c>
      <c r="AS47" s="345" t="s">
        <v>345</v>
      </c>
      <c r="AT47" s="345" t="s">
        <v>345</v>
      </c>
      <c r="AU47" s="345" t="s">
        <v>345</v>
      </c>
      <c r="AV47" s="345" t="s">
        <v>345</v>
      </c>
      <c r="AW47" s="345" t="s">
        <v>345</v>
      </c>
      <c r="AX47" s="345" t="s">
        <v>345</v>
      </c>
      <c r="AY47" s="345" t="s">
        <v>345</v>
      </c>
      <c r="AZ47" s="345" t="s">
        <v>345</v>
      </c>
      <c r="BA47" s="345" t="s">
        <v>345</v>
      </c>
    </row>
    <row r="48" spans="1:53" ht="14.25" hidden="1" customHeight="1" x14ac:dyDescent="0.15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</row>
    <row r="49" spans="1:53" ht="14.25" hidden="1" customHeight="1" x14ac:dyDescent="0.15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</row>
    <row r="50" spans="1:53" ht="14.25" hidden="1" customHeight="1" x14ac:dyDescent="0.15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</row>
    <row r="51" spans="1:53" ht="14.25" hidden="1" customHeight="1" x14ac:dyDescent="0.15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</row>
    <row r="52" spans="1:53" ht="14.25" hidden="1" customHeight="1" x14ac:dyDescent="0.15">
      <c r="A52" s="344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</row>
    <row r="53" spans="1:53" ht="14.25" hidden="1" customHeight="1" x14ac:dyDescent="0.15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</row>
    <row r="54" spans="1:53" ht="14.25" hidden="1" customHeight="1" x14ac:dyDescent="0.15">
      <c r="A54" s="344" t="s">
        <v>357</v>
      </c>
      <c r="B54" s="345" t="s">
        <v>345</v>
      </c>
      <c r="C54" s="345" t="s">
        <v>345</v>
      </c>
      <c r="D54" s="345" t="s">
        <v>345</v>
      </c>
      <c r="E54" s="345" t="s">
        <v>345</v>
      </c>
      <c r="F54" s="345" t="s">
        <v>345</v>
      </c>
      <c r="G54" s="345" t="s">
        <v>345</v>
      </c>
      <c r="H54" s="345" t="s">
        <v>345</v>
      </c>
      <c r="I54" s="345" t="s">
        <v>345</v>
      </c>
      <c r="J54" s="345" t="s">
        <v>345</v>
      </c>
      <c r="K54" s="345" t="s">
        <v>345</v>
      </c>
      <c r="L54" s="345" t="s">
        <v>345</v>
      </c>
      <c r="M54" s="345" t="s">
        <v>345</v>
      </c>
      <c r="N54" s="345" t="s">
        <v>345</v>
      </c>
      <c r="O54" s="345" t="s">
        <v>345</v>
      </c>
      <c r="P54" s="345" t="s">
        <v>345</v>
      </c>
      <c r="Q54" s="345" t="s">
        <v>345</v>
      </c>
      <c r="R54" s="345" t="s">
        <v>345</v>
      </c>
      <c r="S54" s="345" t="s">
        <v>345</v>
      </c>
      <c r="T54" s="345" t="s">
        <v>345</v>
      </c>
      <c r="U54" s="345" t="s">
        <v>345</v>
      </c>
      <c r="V54" s="345" t="s">
        <v>345</v>
      </c>
      <c r="W54" s="345" t="s">
        <v>345</v>
      </c>
      <c r="X54" s="345" t="s">
        <v>345</v>
      </c>
      <c r="Y54" s="345" t="s">
        <v>345</v>
      </c>
      <c r="Z54" s="345" t="s">
        <v>345</v>
      </c>
      <c r="AA54" s="345" t="s">
        <v>345</v>
      </c>
      <c r="AB54" s="345" t="s">
        <v>345</v>
      </c>
      <c r="AC54" s="345" t="s">
        <v>345</v>
      </c>
      <c r="AD54" s="345" t="s">
        <v>345</v>
      </c>
      <c r="AE54" s="345" t="s">
        <v>345</v>
      </c>
      <c r="AF54" s="345" t="s">
        <v>345</v>
      </c>
      <c r="AG54" s="345" t="s">
        <v>345</v>
      </c>
      <c r="AH54" s="345" t="s">
        <v>345</v>
      </c>
      <c r="AI54" s="345" t="s">
        <v>345</v>
      </c>
      <c r="AJ54" s="345" t="s">
        <v>345</v>
      </c>
      <c r="AK54" s="345" t="s">
        <v>345</v>
      </c>
      <c r="AL54" s="345" t="s">
        <v>345</v>
      </c>
      <c r="AM54" s="345" t="s">
        <v>345</v>
      </c>
      <c r="AN54" s="345" t="s">
        <v>345</v>
      </c>
      <c r="AO54" s="345" t="s">
        <v>345</v>
      </c>
      <c r="AP54" s="345" t="s">
        <v>345</v>
      </c>
      <c r="AQ54" s="345" t="s">
        <v>345</v>
      </c>
      <c r="AR54" s="345" t="s">
        <v>345</v>
      </c>
      <c r="AS54" s="345" t="s">
        <v>345</v>
      </c>
      <c r="AT54" s="345" t="s">
        <v>345</v>
      </c>
      <c r="AU54" s="345" t="s">
        <v>345</v>
      </c>
      <c r="AV54" s="345" t="s">
        <v>345</v>
      </c>
      <c r="AW54" s="345" t="s">
        <v>345</v>
      </c>
      <c r="AX54" s="345" t="s">
        <v>345</v>
      </c>
      <c r="AY54" s="345" t="s">
        <v>345</v>
      </c>
      <c r="AZ54" s="345" t="s">
        <v>345</v>
      </c>
      <c r="BA54" s="345" t="s">
        <v>345</v>
      </c>
    </row>
    <row r="55" spans="1:53" ht="14.25" hidden="1" customHeight="1" x14ac:dyDescent="0.15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</row>
    <row r="56" spans="1:53" ht="14.25" hidden="1" customHeight="1" x14ac:dyDescent="0.15">
      <c r="A56" s="344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</row>
    <row r="57" spans="1:53" ht="14.25" hidden="1" customHeight="1" x14ac:dyDescent="0.15">
      <c r="A57" s="344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</row>
    <row r="58" spans="1:53" ht="14.25" hidden="1" customHeight="1" x14ac:dyDescent="0.15">
      <c r="A58" s="344"/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</row>
    <row r="59" spans="1:53" ht="14.25" hidden="1" customHeight="1" x14ac:dyDescent="0.15">
      <c r="A59" s="344"/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</row>
    <row r="60" spans="1:53" ht="30" customHeight="1" x14ac:dyDescent="0.15">
      <c r="A60" s="346" t="s">
        <v>358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</row>
    <row r="61" spans="1:53" ht="17.25" customHeight="1" x14ac:dyDescent="0.15">
      <c r="A61" s="298"/>
      <c r="B61" s="353" t="s">
        <v>359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5"/>
      <c r="AA61" s="356"/>
      <c r="AB61" s="357"/>
      <c r="AC61" s="357"/>
      <c r="AD61" s="357"/>
      <c r="AE61" s="358"/>
      <c r="AF61" s="358"/>
      <c r="AG61" s="357"/>
      <c r="AH61" s="357"/>
      <c r="AI61" s="357"/>
      <c r="AJ61" s="357"/>
      <c r="AK61" s="358"/>
      <c r="AL61" s="358"/>
      <c r="AM61" s="357"/>
      <c r="AN61" s="357"/>
      <c r="AO61" s="357"/>
      <c r="AP61" s="357"/>
      <c r="AQ61" s="358"/>
      <c r="AR61" s="358"/>
      <c r="AS61" s="359"/>
      <c r="AT61" s="356"/>
      <c r="AU61" s="299"/>
      <c r="AV61" s="299"/>
      <c r="AW61" s="299"/>
      <c r="AX61" s="299"/>
      <c r="AY61" s="299"/>
      <c r="AZ61" s="299"/>
      <c r="BA61" s="299"/>
    </row>
    <row r="62" spans="1:53" ht="17.25" customHeight="1" x14ac:dyDescent="0.15">
      <c r="A62" s="298" t="s">
        <v>347</v>
      </c>
      <c r="B62" s="353" t="s">
        <v>360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5"/>
      <c r="AA62" s="356"/>
      <c r="AB62" s="357"/>
      <c r="AC62" s="357"/>
      <c r="AD62" s="357"/>
      <c r="AE62" s="358"/>
      <c r="AF62" s="358"/>
      <c r="AG62" s="357"/>
      <c r="AH62" s="357"/>
      <c r="AI62" s="357"/>
      <c r="AJ62" s="357"/>
      <c r="AK62" s="358"/>
      <c r="AL62" s="358"/>
      <c r="AM62" s="357"/>
      <c r="AN62" s="357"/>
      <c r="AO62" s="357"/>
      <c r="AP62" s="357"/>
      <c r="AQ62" s="358"/>
      <c r="AR62" s="358"/>
      <c r="AS62" s="359"/>
      <c r="AT62" s="356"/>
      <c r="AU62" s="299"/>
      <c r="AV62" s="299"/>
      <c r="AW62" s="299"/>
      <c r="AX62" s="299"/>
      <c r="AY62" s="299"/>
      <c r="AZ62" s="299"/>
      <c r="BA62" s="299"/>
    </row>
    <row r="63" spans="1:53" ht="17.25" customHeight="1" x14ac:dyDescent="0.15">
      <c r="A63" s="298" t="s">
        <v>351</v>
      </c>
      <c r="B63" s="353" t="s">
        <v>361</v>
      </c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5"/>
      <c r="AA63" s="356"/>
      <c r="AB63" s="357"/>
      <c r="AC63" s="357"/>
      <c r="AD63" s="357"/>
      <c r="AE63" s="358"/>
      <c r="AF63" s="358"/>
      <c r="AG63" s="357"/>
      <c r="AH63" s="357"/>
      <c r="AI63" s="357"/>
      <c r="AJ63" s="357"/>
      <c r="AK63" s="358"/>
      <c r="AL63" s="358"/>
      <c r="AM63" s="357"/>
      <c r="AN63" s="357"/>
      <c r="AO63" s="357"/>
      <c r="AP63" s="357"/>
      <c r="AQ63" s="358"/>
      <c r="AR63" s="358"/>
      <c r="AS63" s="359"/>
      <c r="AT63" s="356"/>
      <c r="AU63" s="299"/>
      <c r="AV63" s="299"/>
      <c r="AW63" s="299"/>
      <c r="AX63" s="299"/>
      <c r="AY63" s="299"/>
      <c r="AZ63" s="299"/>
      <c r="BA63" s="299"/>
    </row>
    <row r="64" spans="1:53" ht="14.25" hidden="1" customHeight="1" x14ac:dyDescent="0.15">
      <c r="A64" s="300"/>
      <c r="B64" s="360" t="s">
        <v>362</v>
      </c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1"/>
      <c r="P64" s="361"/>
      <c r="Q64" s="361"/>
      <c r="R64" s="361"/>
      <c r="S64" s="362"/>
      <c r="T64" s="362"/>
      <c r="U64" s="361"/>
      <c r="V64" s="361"/>
      <c r="W64" s="361"/>
      <c r="X64" s="361"/>
      <c r="Y64" s="362"/>
      <c r="Z64" s="362"/>
      <c r="AA64" s="356"/>
      <c r="AB64" s="357"/>
      <c r="AC64" s="357"/>
      <c r="AD64" s="357"/>
      <c r="AE64" s="358"/>
      <c r="AF64" s="358"/>
      <c r="AG64" s="357"/>
      <c r="AH64" s="357"/>
      <c r="AI64" s="357"/>
      <c r="AJ64" s="357"/>
      <c r="AK64" s="358"/>
      <c r="AL64" s="358"/>
      <c r="AM64" s="357"/>
      <c r="AN64" s="357"/>
      <c r="AO64" s="357"/>
      <c r="AP64" s="357"/>
      <c r="AQ64" s="358"/>
      <c r="AR64" s="358"/>
      <c r="AS64" s="359"/>
      <c r="AT64" s="356"/>
      <c r="AU64" s="299"/>
      <c r="AV64" s="299"/>
      <c r="AW64" s="299"/>
      <c r="AX64" s="299"/>
      <c r="AY64" s="299"/>
      <c r="AZ64" s="299"/>
      <c r="BA64" s="299"/>
    </row>
    <row r="65" spans="1:53" ht="14.25" hidden="1" customHeight="1" x14ac:dyDescent="0.15">
      <c r="A65" s="298" t="s">
        <v>363</v>
      </c>
      <c r="B65" s="360" t="s">
        <v>364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1"/>
      <c r="P65" s="361"/>
      <c r="Q65" s="361"/>
      <c r="R65" s="361"/>
      <c r="S65" s="362"/>
      <c r="T65" s="362"/>
      <c r="U65" s="361"/>
      <c r="V65" s="361"/>
      <c r="W65" s="361"/>
      <c r="X65" s="361"/>
      <c r="Y65" s="362"/>
      <c r="Z65" s="362"/>
      <c r="AA65" s="356"/>
      <c r="AB65" s="357"/>
      <c r="AC65" s="357"/>
      <c r="AD65" s="357"/>
      <c r="AE65" s="358"/>
      <c r="AF65" s="358"/>
      <c r="AG65" s="357"/>
      <c r="AH65" s="357"/>
      <c r="AI65" s="357"/>
      <c r="AJ65" s="357"/>
      <c r="AK65" s="358"/>
      <c r="AL65" s="358"/>
      <c r="AM65" s="357"/>
      <c r="AN65" s="357"/>
      <c r="AO65" s="357"/>
      <c r="AP65" s="357"/>
      <c r="AQ65" s="358"/>
      <c r="AR65" s="358"/>
      <c r="AS65" s="359"/>
      <c r="AT65" s="356"/>
      <c r="AU65" s="299"/>
      <c r="AV65" s="299"/>
      <c r="AW65" s="299"/>
      <c r="AX65" s="299"/>
      <c r="AY65" s="299"/>
      <c r="AZ65" s="299"/>
      <c r="BA65" s="299"/>
    </row>
    <row r="66" spans="1:53" ht="14.25" hidden="1" customHeight="1" x14ac:dyDescent="0.15">
      <c r="A66" s="300"/>
      <c r="B66" s="360" t="s">
        <v>365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1"/>
      <c r="P66" s="361"/>
      <c r="Q66" s="361"/>
      <c r="R66" s="361"/>
      <c r="S66" s="362"/>
      <c r="T66" s="362"/>
      <c r="U66" s="361"/>
      <c r="V66" s="361"/>
      <c r="W66" s="361"/>
      <c r="X66" s="361"/>
      <c r="Y66" s="362"/>
      <c r="Z66" s="362"/>
      <c r="AA66" s="356"/>
      <c r="AB66" s="357"/>
      <c r="AC66" s="357"/>
      <c r="AD66" s="357"/>
      <c r="AE66" s="358"/>
      <c r="AF66" s="358"/>
      <c r="AG66" s="357"/>
      <c r="AH66" s="357"/>
      <c r="AI66" s="357"/>
      <c r="AJ66" s="357"/>
      <c r="AK66" s="358"/>
      <c r="AL66" s="358"/>
      <c r="AM66" s="357"/>
      <c r="AN66" s="357"/>
      <c r="AO66" s="357"/>
      <c r="AP66" s="357"/>
      <c r="AQ66" s="358"/>
      <c r="AR66" s="358"/>
      <c r="AS66" s="359"/>
      <c r="AT66" s="356"/>
      <c r="AU66" s="299"/>
      <c r="AV66" s="299"/>
      <c r="AW66" s="299"/>
      <c r="AX66" s="299"/>
      <c r="AY66" s="299"/>
      <c r="AZ66" s="299"/>
      <c r="BA66" s="299"/>
    </row>
    <row r="67" spans="1:53" ht="17.25" customHeight="1" x14ac:dyDescent="0.15">
      <c r="A67" s="298" t="s">
        <v>354</v>
      </c>
      <c r="B67" s="353" t="s">
        <v>366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5"/>
      <c r="AA67" s="356"/>
      <c r="AB67" s="357"/>
      <c r="AC67" s="357"/>
      <c r="AD67" s="357"/>
      <c r="AE67" s="358"/>
      <c r="AF67" s="358"/>
      <c r="AG67" s="357"/>
      <c r="AH67" s="357"/>
      <c r="AI67" s="357"/>
      <c r="AJ67" s="357"/>
      <c r="AK67" s="358"/>
      <c r="AL67" s="358"/>
      <c r="AM67" s="357"/>
      <c r="AN67" s="357"/>
      <c r="AO67" s="357"/>
      <c r="AP67" s="357"/>
      <c r="AQ67" s="358"/>
      <c r="AR67" s="358"/>
      <c r="AS67" s="359"/>
      <c r="AT67" s="356"/>
      <c r="AU67" s="299"/>
      <c r="AV67" s="299"/>
      <c r="AW67" s="299"/>
      <c r="AX67" s="299"/>
      <c r="AY67" s="299"/>
      <c r="AZ67" s="299"/>
      <c r="BA67" s="299"/>
    </row>
    <row r="68" spans="1:53" ht="14.25" hidden="1" customHeight="1" x14ac:dyDescent="0.15">
      <c r="A68" s="300"/>
      <c r="B68" s="360" t="s">
        <v>367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1"/>
      <c r="P68" s="361"/>
      <c r="Q68" s="361"/>
      <c r="R68" s="361"/>
      <c r="S68" s="362"/>
      <c r="T68" s="362"/>
      <c r="U68" s="361"/>
      <c r="V68" s="361"/>
      <c r="W68" s="361"/>
      <c r="X68" s="361"/>
      <c r="Y68" s="362"/>
      <c r="Z68" s="362"/>
      <c r="AA68" s="356"/>
      <c r="AB68" s="357"/>
      <c r="AC68" s="357"/>
      <c r="AD68" s="357"/>
      <c r="AE68" s="358"/>
      <c r="AF68" s="358"/>
      <c r="AG68" s="357"/>
      <c r="AH68" s="357"/>
      <c r="AI68" s="357"/>
      <c r="AJ68" s="357"/>
      <c r="AK68" s="358"/>
      <c r="AL68" s="358"/>
      <c r="AM68" s="357"/>
      <c r="AN68" s="357"/>
      <c r="AO68" s="357"/>
      <c r="AP68" s="357"/>
      <c r="AQ68" s="358"/>
      <c r="AR68" s="358"/>
      <c r="AS68" s="359"/>
      <c r="AT68" s="356"/>
      <c r="AU68" s="299"/>
      <c r="AV68" s="299"/>
      <c r="AW68" s="299"/>
      <c r="AX68" s="299"/>
      <c r="AY68" s="299"/>
      <c r="AZ68" s="299"/>
      <c r="BA68" s="299"/>
    </row>
    <row r="69" spans="1:53" ht="17.25" customHeight="1" x14ac:dyDescent="0.15">
      <c r="A69" s="298" t="s">
        <v>355</v>
      </c>
      <c r="B69" s="353" t="s">
        <v>368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5"/>
      <c r="AA69" s="356"/>
      <c r="AB69" s="357"/>
      <c r="AC69" s="357"/>
      <c r="AD69" s="357"/>
      <c r="AE69" s="358"/>
      <c r="AF69" s="358"/>
      <c r="AG69" s="357"/>
      <c r="AH69" s="357"/>
      <c r="AI69" s="357"/>
      <c r="AJ69" s="357"/>
      <c r="AK69" s="358"/>
      <c r="AL69" s="358"/>
      <c r="AM69" s="357"/>
      <c r="AN69" s="357"/>
      <c r="AO69" s="357"/>
      <c r="AP69" s="357"/>
      <c r="AQ69" s="358"/>
      <c r="AR69" s="358"/>
      <c r="AS69" s="359"/>
      <c r="AT69" s="356"/>
      <c r="AU69" s="299"/>
      <c r="AV69" s="299"/>
      <c r="AW69" s="299"/>
      <c r="AX69" s="299"/>
      <c r="AY69" s="299"/>
      <c r="AZ69" s="299"/>
      <c r="BA69" s="299"/>
    </row>
    <row r="70" spans="1:53" ht="17.25" customHeight="1" x14ac:dyDescent="0.15">
      <c r="A70" s="298" t="s">
        <v>348</v>
      </c>
      <c r="B70" s="353" t="s">
        <v>369</v>
      </c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5"/>
      <c r="AA70" s="356"/>
      <c r="AB70" s="357"/>
      <c r="AC70" s="357"/>
      <c r="AD70" s="357"/>
      <c r="AE70" s="358"/>
      <c r="AF70" s="358"/>
      <c r="AG70" s="357"/>
      <c r="AH70" s="357"/>
      <c r="AI70" s="357"/>
      <c r="AJ70" s="357"/>
      <c r="AK70" s="358"/>
      <c r="AL70" s="358"/>
      <c r="AM70" s="357"/>
      <c r="AN70" s="357"/>
      <c r="AO70" s="357"/>
      <c r="AP70" s="357"/>
      <c r="AQ70" s="358"/>
      <c r="AR70" s="358"/>
      <c r="AS70" s="359"/>
      <c r="AT70" s="356"/>
      <c r="AU70" s="299"/>
      <c r="AV70" s="299"/>
      <c r="AW70" s="299"/>
      <c r="AX70" s="299"/>
      <c r="AY70" s="299"/>
      <c r="AZ70" s="299"/>
      <c r="BA70" s="299"/>
    </row>
    <row r="71" spans="1:53" ht="14.25" hidden="1" customHeight="1" x14ac:dyDescent="0.15">
      <c r="A71" s="298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61"/>
      <c r="P71" s="361"/>
      <c r="Q71" s="361"/>
      <c r="R71" s="361"/>
      <c r="S71" s="363"/>
      <c r="T71" s="363"/>
      <c r="U71" s="361"/>
      <c r="V71" s="361"/>
      <c r="W71" s="361"/>
      <c r="X71" s="361"/>
      <c r="Y71" s="363"/>
      <c r="Z71" s="363"/>
      <c r="AA71" s="356"/>
      <c r="AB71" s="357"/>
      <c r="AC71" s="357"/>
      <c r="AD71" s="357"/>
      <c r="AE71" s="364"/>
      <c r="AF71" s="364"/>
      <c r="AG71" s="357"/>
      <c r="AH71" s="357"/>
      <c r="AI71" s="357"/>
      <c r="AJ71" s="357"/>
      <c r="AK71" s="364"/>
      <c r="AL71" s="364"/>
      <c r="AM71" s="357"/>
      <c r="AN71" s="357"/>
      <c r="AO71" s="357"/>
      <c r="AP71" s="357"/>
      <c r="AQ71" s="364"/>
      <c r="AR71" s="364"/>
      <c r="AS71" s="359"/>
      <c r="AT71" s="356"/>
      <c r="AU71" s="299"/>
      <c r="AV71" s="299"/>
      <c r="AW71" s="299"/>
      <c r="AX71" s="299"/>
      <c r="AY71" s="299"/>
      <c r="AZ71" s="299"/>
      <c r="BA71" s="299"/>
    </row>
    <row r="72" spans="1:53" s="304" customFormat="1" ht="14.25" customHeight="1" x14ac:dyDescent="0.15">
      <c r="A72" s="99" t="s">
        <v>345</v>
      </c>
      <c r="B72" s="365" t="s">
        <v>370</v>
      </c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7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3"/>
      <c r="AN72" s="303"/>
      <c r="AO72" s="303"/>
      <c r="AP72" s="303"/>
      <c r="AQ72" s="303"/>
      <c r="AR72" s="303"/>
    </row>
  </sheetData>
  <mergeCells count="554">
    <mergeCell ref="B72:Z72"/>
    <mergeCell ref="Y71:Z71"/>
    <mergeCell ref="AA71:AB71"/>
    <mergeCell ref="AC71:AD71"/>
    <mergeCell ref="AE71:AF71"/>
    <mergeCell ref="AG71:AH71"/>
    <mergeCell ref="AI71:AJ71"/>
    <mergeCell ref="AK70:AL70"/>
    <mergeCell ref="AM70:AN70"/>
    <mergeCell ref="AO70:AP70"/>
    <mergeCell ref="AQ70:AR70"/>
    <mergeCell ref="AS70:AT70"/>
    <mergeCell ref="O71:P71"/>
    <mergeCell ref="Q71:R71"/>
    <mergeCell ref="S71:T71"/>
    <mergeCell ref="U71:V71"/>
    <mergeCell ref="W71:X71"/>
    <mergeCell ref="B70:Z70"/>
    <mergeCell ref="AA70:AB70"/>
    <mergeCell ref="AC70:AD70"/>
    <mergeCell ref="AE70:AF70"/>
    <mergeCell ref="AG70:AH70"/>
    <mergeCell ref="AI70:AJ70"/>
    <mergeCell ref="AK71:AL71"/>
    <mergeCell ref="AM71:AN71"/>
    <mergeCell ref="AO71:AP71"/>
    <mergeCell ref="AQ71:AR71"/>
    <mergeCell ref="AS71:AT71"/>
    <mergeCell ref="AI69:AJ69"/>
    <mergeCell ref="AK69:AL69"/>
    <mergeCell ref="AM69:AN69"/>
    <mergeCell ref="AO69:AP69"/>
    <mergeCell ref="AQ69:AR69"/>
    <mergeCell ref="AS69:AT69"/>
    <mergeCell ref="AK68:AL68"/>
    <mergeCell ref="AM68:AN68"/>
    <mergeCell ref="AO68:AP68"/>
    <mergeCell ref="AQ68:AR68"/>
    <mergeCell ref="AS68:AT68"/>
    <mergeCell ref="AI68:AJ68"/>
    <mergeCell ref="B69:Z69"/>
    <mergeCell ref="AA69:AB69"/>
    <mergeCell ref="AC69:AD69"/>
    <mergeCell ref="AE69:AF69"/>
    <mergeCell ref="AG69:AH69"/>
    <mergeCell ref="Y68:Z68"/>
    <mergeCell ref="AA68:AB68"/>
    <mergeCell ref="AC68:AD68"/>
    <mergeCell ref="AE68:AF68"/>
    <mergeCell ref="AG68:AH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O67:AP67"/>
    <mergeCell ref="AQ67:AR67"/>
    <mergeCell ref="AS67:AT67"/>
    <mergeCell ref="AK66:AL66"/>
    <mergeCell ref="AM66:AN66"/>
    <mergeCell ref="AO66:AP66"/>
    <mergeCell ref="AQ66:AR66"/>
    <mergeCell ref="AS66:AT66"/>
    <mergeCell ref="AI66:AJ66"/>
    <mergeCell ref="AG65:AH65"/>
    <mergeCell ref="B67:Z67"/>
    <mergeCell ref="AA67:AB67"/>
    <mergeCell ref="AC67:AD67"/>
    <mergeCell ref="AE67:AF67"/>
    <mergeCell ref="AG67:AH67"/>
    <mergeCell ref="Y66:Z66"/>
    <mergeCell ref="AA66:AB66"/>
    <mergeCell ref="AC66:AD66"/>
    <mergeCell ref="AE66:AF66"/>
    <mergeCell ref="AG66:AH66"/>
    <mergeCell ref="B66:N66"/>
    <mergeCell ref="O66:P66"/>
    <mergeCell ref="Q66:R66"/>
    <mergeCell ref="S66:T66"/>
    <mergeCell ref="U66:V66"/>
    <mergeCell ref="W66:X66"/>
    <mergeCell ref="AQ64:AR64"/>
    <mergeCell ref="AS64:AT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G64:AH64"/>
    <mergeCell ref="AI64:AJ64"/>
    <mergeCell ref="AI65:AJ65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B64:N64"/>
    <mergeCell ref="O64:P64"/>
    <mergeCell ref="Q64:R64"/>
    <mergeCell ref="S64:T64"/>
    <mergeCell ref="U64:V64"/>
    <mergeCell ref="W64:X64"/>
    <mergeCell ref="AK64:AL64"/>
    <mergeCell ref="AM64:AN64"/>
    <mergeCell ref="AO64:AP64"/>
    <mergeCell ref="AQ62:AR62"/>
    <mergeCell ref="AS62:AT62"/>
    <mergeCell ref="B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60:BA60"/>
    <mergeCell ref="B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X40:AX45"/>
    <mergeCell ref="AY40:AY45"/>
    <mergeCell ref="AZ40:AZ45"/>
    <mergeCell ref="AH40:AH45"/>
    <mergeCell ref="U40:U45"/>
    <mergeCell ref="V40:V45"/>
    <mergeCell ref="W40:W45"/>
    <mergeCell ref="X40:X45"/>
    <mergeCell ref="Y40:Y45"/>
    <mergeCell ref="Z40:Z45"/>
    <mergeCell ref="N40:N45"/>
    <mergeCell ref="O40:O45"/>
    <mergeCell ref="P40:P45"/>
    <mergeCell ref="Q40:Q45"/>
    <mergeCell ref="R40:R45"/>
    <mergeCell ref="S40:S45"/>
    <mergeCell ref="G40:G45"/>
    <mergeCell ref="H40:H45"/>
    <mergeCell ref="BA40:BA45"/>
    <mergeCell ref="A47:A52"/>
    <mergeCell ref="B47:B52"/>
    <mergeCell ref="C47:C52"/>
    <mergeCell ref="D47:D52"/>
    <mergeCell ref="E47:E52"/>
    <mergeCell ref="F47:F52"/>
    <mergeCell ref="AR40:AR45"/>
    <mergeCell ref="AS40:AS45"/>
    <mergeCell ref="AT40:AT45"/>
    <mergeCell ref="AU40:AU45"/>
    <mergeCell ref="AV40:AV45"/>
    <mergeCell ref="AW40:AW45"/>
    <mergeCell ref="AI40:AI45"/>
    <mergeCell ref="AL40:AL45"/>
    <mergeCell ref="AM40:AM45"/>
    <mergeCell ref="AN40:AN45"/>
    <mergeCell ref="AO40:AO45"/>
    <mergeCell ref="AQ40:AQ45"/>
    <mergeCell ref="AC40:AC45"/>
    <mergeCell ref="AD40:AD45"/>
    <mergeCell ref="AE40:AE45"/>
    <mergeCell ref="AF40:AF45"/>
    <mergeCell ref="AG40:AG45"/>
    <mergeCell ref="I40:I45"/>
    <mergeCell ref="J40:J45"/>
    <mergeCell ref="L40:L45"/>
    <mergeCell ref="M40:M45"/>
    <mergeCell ref="AX33:AX38"/>
    <mergeCell ref="AY33:AY38"/>
    <mergeCell ref="AZ33:AZ38"/>
    <mergeCell ref="BA33:BA38"/>
    <mergeCell ref="A40:A45"/>
    <mergeCell ref="B40:B45"/>
    <mergeCell ref="C40:C45"/>
    <mergeCell ref="D40:D45"/>
    <mergeCell ref="E40:E45"/>
    <mergeCell ref="F40:F45"/>
    <mergeCell ref="AR33:AR38"/>
    <mergeCell ref="AS33:AS38"/>
    <mergeCell ref="AT33:AT38"/>
    <mergeCell ref="AU33:AU38"/>
    <mergeCell ref="AV33:AV38"/>
    <mergeCell ref="AW33:AW38"/>
    <mergeCell ref="AI33:AI38"/>
    <mergeCell ref="AL33:AL38"/>
    <mergeCell ref="AM33:AM38"/>
    <mergeCell ref="AN33:AN38"/>
    <mergeCell ref="AO33:AO38"/>
    <mergeCell ref="AQ33:AQ38"/>
    <mergeCell ref="AC33:AC38"/>
    <mergeCell ref="AD33:AD38"/>
    <mergeCell ref="AE33:AE38"/>
    <mergeCell ref="AF33:AF38"/>
    <mergeCell ref="AG33:AG38"/>
    <mergeCell ref="AH33:AH38"/>
    <mergeCell ref="U33:U38"/>
    <mergeCell ref="V33:V38"/>
    <mergeCell ref="W33:W38"/>
    <mergeCell ref="X33:X38"/>
    <mergeCell ref="Y33:Y38"/>
    <mergeCell ref="Z33:Z38"/>
    <mergeCell ref="N33:N38"/>
    <mergeCell ref="O33:O38"/>
    <mergeCell ref="P33:P38"/>
    <mergeCell ref="Q33:Q38"/>
    <mergeCell ref="R33:R38"/>
    <mergeCell ref="S33:S38"/>
    <mergeCell ref="G33:G38"/>
    <mergeCell ref="H33:H38"/>
    <mergeCell ref="I33:I38"/>
    <mergeCell ref="J33:J38"/>
    <mergeCell ref="L33:L38"/>
    <mergeCell ref="M33:M38"/>
    <mergeCell ref="AX26:AX31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AR26:AR31"/>
    <mergeCell ref="AS26:AS31"/>
    <mergeCell ref="AT26:AT31"/>
    <mergeCell ref="AU26:AU31"/>
    <mergeCell ref="AV26:AV31"/>
    <mergeCell ref="AW26:AW31"/>
    <mergeCell ref="AI26:AI31"/>
    <mergeCell ref="AL26:AL31"/>
    <mergeCell ref="AM26:AM31"/>
    <mergeCell ref="AN26:AN31"/>
    <mergeCell ref="AO26:AO31"/>
    <mergeCell ref="AQ26:AQ31"/>
    <mergeCell ref="AC26:AC31"/>
    <mergeCell ref="AD26:AD31"/>
    <mergeCell ref="AE26:AE31"/>
    <mergeCell ref="AF26:AF31"/>
    <mergeCell ref="AG26:AG31"/>
    <mergeCell ref="AH26:AH31"/>
    <mergeCell ref="U26:U31"/>
    <mergeCell ref="V26:V31"/>
    <mergeCell ref="W26:W31"/>
    <mergeCell ref="X26:X31"/>
    <mergeCell ref="Y26:Y31"/>
    <mergeCell ref="Z26:Z31"/>
    <mergeCell ref="N26:N31"/>
    <mergeCell ref="O26:O31"/>
    <mergeCell ref="P26:P31"/>
    <mergeCell ref="Q26:Q31"/>
    <mergeCell ref="R26:R31"/>
    <mergeCell ref="S26:S31"/>
    <mergeCell ref="G26:G31"/>
    <mergeCell ref="H26:H31"/>
    <mergeCell ref="I26:I31"/>
    <mergeCell ref="J26:J31"/>
    <mergeCell ref="L26:L31"/>
    <mergeCell ref="M26:M31"/>
    <mergeCell ref="AX19:AX24"/>
    <mergeCell ref="AY19:AY24"/>
    <mergeCell ref="AZ19:AZ24"/>
    <mergeCell ref="BA19:BA24"/>
    <mergeCell ref="A26:A31"/>
    <mergeCell ref="B26:B31"/>
    <mergeCell ref="C26:C31"/>
    <mergeCell ref="D26:D31"/>
    <mergeCell ref="E26:E31"/>
    <mergeCell ref="F26:F31"/>
    <mergeCell ref="AR19:AR24"/>
    <mergeCell ref="AS19:AS24"/>
    <mergeCell ref="AT19:AT24"/>
    <mergeCell ref="AU19:AU24"/>
    <mergeCell ref="AV19:AV24"/>
    <mergeCell ref="AW19:AW24"/>
    <mergeCell ref="AI19:AI24"/>
    <mergeCell ref="AL19:AL24"/>
    <mergeCell ref="AM19:AM24"/>
    <mergeCell ref="AN19:AN24"/>
    <mergeCell ref="AO19:AO24"/>
    <mergeCell ref="AQ19:AQ24"/>
    <mergeCell ref="AC19:AC24"/>
    <mergeCell ref="AD19:AD24"/>
    <mergeCell ref="AE19:AE24"/>
    <mergeCell ref="AF19:AF24"/>
    <mergeCell ref="AG19:AG24"/>
    <mergeCell ref="AH19:AH24"/>
    <mergeCell ref="U19:U24"/>
    <mergeCell ref="V19:V24"/>
    <mergeCell ref="W19:W24"/>
    <mergeCell ref="X19:X24"/>
    <mergeCell ref="Y19:Y24"/>
    <mergeCell ref="Z19:Z24"/>
    <mergeCell ref="N19:N24"/>
    <mergeCell ref="O19:O24"/>
    <mergeCell ref="P19:P24"/>
    <mergeCell ref="Q19:Q24"/>
    <mergeCell ref="R19:R24"/>
    <mergeCell ref="S19:S24"/>
    <mergeCell ref="G19:G24"/>
    <mergeCell ref="H19:H24"/>
    <mergeCell ref="I19:I24"/>
    <mergeCell ref="J19:J24"/>
    <mergeCell ref="L19:L24"/>
    <mergeCell ref="M19:M24"/>
    <mergeCell ref="AX12:AX17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AR12:AR17"/>
    <mergeCell ref="AS12:AS17"/>
    <mergeCell ref="AT12:AT17"/>
    <mergeCell ref="AU12:AU17"/>
    <mergeCell ref="AV12:AV17"/>
    <mergeCell ref="AW12:AW17"/>
    <mergeCell ref="AI12:AI17"/>
    <mergeCell ref="AL12:AL17"/>
    <mergeCell ref="AM12:AM17"/>
    <mergeCell ref="AN12:AN17"/>
    <mergeCell ref="AO12:AO17"/>
    <mergeCell ref="AQ12:AQ17"/>
    <mergeCell ref="AC12:AC17"/>
    <mergeCell ref="AD12:AD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J179"/>
  <sheetViews>
    <sheetView showZeros="0" zoomScaleNormal="100" workbookViewId="0">
      <pane xSplit="15" ySplit="6" topLeftCell="AK13" activePane="bottomRight" state="frozen"/>
      <selection pane="topRight" activeCell="O1" sqref="O1"/>
      <selection pane="bottomLeft" activeCell="A7" sqref="A7"/>
      <selection pane="bottomRight" activeCell="D58" sqref="D58"/>
    </sheetView>
  </sheetViews>
  <sheetFormatPr defaultColWidth="12.5703125" defaultRowHeight="14.25" customHeight="1" x14ac:dyDescent="0.15"/>
  <cols>
    <col min="1" max="1" width="9.7109375" style="92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3" width="5.28515625" style="18" customWidth="1"/>
    <col min="14" max="14" width="4.5703125" style="18" customWidth="1"/>
    <col min="15" max="15" width="4.140625" style="18" customWidth="1"/>
    <col min="16" max="16" width="4" style="10" customWidth="1"/>
    <col min="17" max="17" width="5.42578125" style="10" customWidth="1"/>
    <col min="18" max="19" width="4.5703125" style="10" customWidth="1"/>
    <col min="20" max="20" width="4.42578125" style="10" customWidth="1"/>
    <col min="21" max="21" width="5.140625" style="10" customWidth="1"/>
    <col min="22" max="22" width="5.85546875" style="93" customWidth="1"/>
    <col min="23" max="23" width="4" style="10" customWidth="1"/>
    <col min="24" max="24" width="4.5703125" style="10" customWidth="1"/>
    <col min="25" max="26" width="4" style="10" customWidth="1"/>
    <col min="27" max="28" width="4.7109375" style="10" customWidth="1"/>
    <col min="29" max="29" width="5.5703125" style="94" customWidth="1"/>
    <col min="30" max="31" width="4" style="10" customWidth="1"/>
    <col min="32" max="33" width="5.28515625" style="10" customWidth="1"/>
    <col min="34" max="35" width="4.5703125" style="10" customWidth="1"/>
    <col min="36" max="36" width="5.42578125" style="94" customWidth="1"/>
    <col min="37" max="38" width="4" style="10" customWidth="1"/>
    <col min="39" max="40" width="5.42578125" style="10" customWidth="1"/>
    <col min="41" max="41" width="4.5703125" style="10" customWidth="1"/>
    <col min="42" max="42" width="4.85546875" style="10" customWidth="1"/>
    <col min="43" max="43" width="5.140625" style="94" customWidth="1"/>
    <col min="44" max="45" width="4" style="10" customWidth="1"/>
    <col min="46" max="47" width="5.7109375" style="10" customWidth="1"/>
    <col min="48" max="48" width="4.42578125" style="10" customWidth="1"/>
    <col min="49" max="49" width="4.7109375" style="10" customWidth="1"/>
    <col min="50" max="50" width="5.28515625" style="94" customWidth="1"/>
    <col min="51" max="52" width="4" style="10" customWidth="1"/>
    <col min="53" max="54" width="5.42578125" style="10" customWidth="1"/>
    <col min="55" max="55" width="4.42578125" style="10" customWidth="1"/>
    <col min="56" max="56" width="4.5703125" style="10" customWidth="1"/>
    <col min="57" max="57" width="5.28515625" style="94" customWidth="1"/>
    <col min="58" max="59" width="4" style="10" customWidth="1"/>
    <col min="60" max="61" width="5.7109375" style="10" customWidth="1"/>
    <col min="62" max="62" width="4.42578125" style="10" customWidth="1"/>
    <col min="63" max="63" width="4.7109375" style="10" customWidth="1"/>
    <col min="64" max="64" width="5.28515625" style="94" customWidth="1"/>
    <col min="65" max="65" width="4" style="10" customWidth="1"/>
    <col min="66" max="66" width="5.140625" style="10" customWidth="1"/>
    <col min="67" max="68" width="5.42578125" style="10" customWidth="1"/>
    <col min="69" max="69" width="4.42578125" style="10" customWidth="1"/>
    <col min="70" max="70" width="4.5703125" style="10" customWidth="1"/>
    <col min="71" max="71" width="5.28515625" style="94" customWidth="1"/>
    <col min="72" max="73" width="4" style="10" customWidth="1"/>
    <col min="74" max="75" width="5.28515625" style="10" customWidth="1"/>
    <col min="76" max="76" width="4.7109375" style="10" customWidth="1"/>
    <col min="77" max="77" width="4.85546875" style="10" customWidth="1"/>
    <col min="78" max="78" width="5.85546875" style="94" customWidth="1"/>
    <col min="79" max="80" width="4" style="10" customWidth="1"/>
    <col min="81" max="82" width="5.140625" style="10" customWidth="1"/>
    <col min="83" max="83" width="4.7109375" style="10" customWidth="1"/>
    <col min="84" max="84" width="4.85546875" style="10" customWidth="1"/>
    <col min="85" max="85" width="5.42578125" style="94" customWidth="1"/>
    <col min="86" max="86" width="12.5703125" style="10"/>
    <col min="87" max="87" width="13.140625" style="10" bestFit="1" customWidth="1"/>
    <col min="88" max="16384" width="12.5703125" style="10"/>
  </cols>
  <sheetData>
    <row r="1" spans="1:88" s="2" customFormat="1" ht="10.5" customHeight="1" x14ac:dyDescent="0.15">
      <c r="A1" s="470" t="s">
        <v>0</v>
      </c>
      <c r="B1" s="470" t="s">
        <v>1</v>
      </c>
      <c r="C1" s="461" t="s">
        <v>2</v>
      </c>
      <c r="D1" s="461"/>
      <c r="E1" s="461"/>
      <c r="F1" s="461"/>
      <c r="G1" s="467" t="s">
        <v>3</v>
      </c>
      <c r="H1" s="471"/>
      <c r="I1" s="472"/>
      <c r="J1" s="472"/>
      <c r="K1" s="472"/>
      <c r="L1" s="472"/>
      <c r="M1" s="472"/>
      <c r="N1" s="472"/>
      <c r="O1" s="473"/>
      <c r="P1" s="462" t="s">
        <v>4</v>
      </c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1"/>
      <c r="CI1" s="1"/>
      <c r="CJ1" s="1"/>
    </row>
    <row r="2" spans="1:88" s="2" customFormat="1" ht="10.5" customHeight="1" x14ac:dyDescent="0.15">
      <c r="A2" s="470"/>
      <c r="B2" s="470"/>
      <c r="C2" s="461"/>
      <c r="D2" s="461"/>
      <c r="E2" s="461"/>
      <c r="F2" s="461"/>
      <c r="G2" s="468"/>
      <c r="H2" s="458" t="s">
        <v>5</v>
      </c>
      <c r="I2" s="471" t="s">
        <v>6</v>
      </c>
      <c r="J2" s="472"/>
      <c r="K2" s="472"/>
      <c r="L2" s="472"/>
      <c r="M2" s="472"/>
      <c r="N2" s="472"/>
      <c r="O2" s="473"/>
      <c r="P2" s="462" t="s">
        <v>7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 t="s">
        <v>8</v>
      </c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 t="s">
        <v>9</v>
      </c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 t="s">
        <v>10</v>
      </c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 t="s">
        <v>11</v>
      </c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62"/>
    </row>
    <row r="3" spans="1:88" s="2" customFormat="1" ht="10.5" customHeight="1" x14ac:dyDescent="0.15">
      <c r="A3" s="470"/>
      <c r="B3" s="470"/>
      <c r="C3" s="461" t="s">
        <v>12</v>
      </c>
      <c r="D3" s="461" t="s">
        <v>13</v>
      </c>
      <c r="E3" s="461" t="s">
        <v>14</v>
      </c>
      <c r="F3" s="461" t="s">
        <v>15</v>
      </c>
      <c r="G3" s="468"/>
      <c r="H3" s="459"/>
      <c r="I3" s="458" t="s">
        <v>16</v>
      </c>
      <c r="J3" s="471" t="s">
        <v>17</v>
      </c>
      <c r="K3" s="472"/>
      <c r="L3" s="472"/>
      <c r="M3" s="472"/>
      <c r="N3" s="473"/>
      <c r="O3" s="458" t="s">
        <v>18</v>
      </c>
      <c r="P3" s="465" t="s">
        <v>19</v>
      </c>
      <c r="Q3" s="466"/>
      <c r="R3" s="466"/>
      <c r="S3" s="466"/>
      <c r="T3" s="466"/>
      <c r="U3" s="466"/>
      <c r="V3" s="3">
        <f>15-P149</f>
        <v>15</v>
      </c>
      <c r="W3" s="465" t="s">
        <v>20</v>
      </c>
      <c r="X3" s="466"/>
      <c r="Y3" s="466"/>
      <c r="Z3" s="466"/>
      <c r="AA3" s="466"/>
      <c r="AB3" s="466"/>
      <c r="AC3" s="3">
        <f>19-W149</f>
        <v>19</v>
      </c>
      <c r="AD3" s="465" t="s">
        <v>21</v>
      </c>
      <c r="AE3" s="466"/>
      <c r="AF3" s="466"/>
      <c r="AG3" s="466"/>
      <c r="AH3" s="466"/>
      <c r="AI3" s="466"/>
      <c r="AJ3" s="3">
        <f>14-AD149</f>
        <v>14</v>
      </c>
      <c r="AK3" s="465" t="s">
        <v>22</v>
      </c>
      <c r="AL3" s="466"/>
      <c r="AM3" s="466"/>
      <c r="AN3" s="466"/>
      <c r="AO3" s="466"/>
      <c r="AP3" s="466"/>
      <c r="AQ3" s="3">
        <f>19-AK149</f>
        <v>17</v>
      </c>
      <c r="AR3" s="465" t="s">
        <v>23</v>
      </c>
      <c r="AS3" s="466"/>
      <c r="AT3" s="466"/>
      <c r="AU3" s="466"/>
      <c r="AV3" s="466"/>
      <c r="AW3" s="466"/>
      <c r="AX3" s="3">
        <f>14-AR149</f>
        <v>14</v>
      </c>
      <c r="AY3" s="465" t="s">
        <v>24</v>
      </c>
      <c r="AZ3" s="466"/>
      <c r="BA3" s="466"/>
      <c r="BB3" s="466"/>
      <c r="BC3" s="466"/>
      <c r="BD3" s="466"/>
      <c r="BE3" s="3">
        <f>19-AY149</f>
        <v>17</v>
      </c>
      <c r="BF3" s="465" t="s">
        <v>25</v>
      </c>
      <c r="BG3" s="466"/>
      <c r="BH3" s="466"/>
      <c r="BI3" s="466"/>
      <c r="BJ3" s="466"/>
      <c r="BK3" s="466"/>
      <c r="BL3" s="3">
        <f>14-BF149</f>
        <v>14</v>
      </c>
      <c r="BM3" s="465" t="s">
        <v>26</v>
      </c>
      <c r="BN3" s="466"/>
      <c r="BO3" s="466"/>
      <c r="BP3" s="466"/>
      <c r="BQ3" s="466"/>
      <c r="BR3" s="466"/>
      <c r="BS3" s="3">
        <f>19-BM149</f>
        <v>15</v>
      </c>
      <c r="BT3" s="465" t="s">
        <v>27</v>
      </c>
      <c r="BU3" s="466"/>
      <c r="BV3" s="466"/>
      <c r="BW3" s="466"/>
      <c r="BX3" s="466"/>
      <c r="BY3" s="466"/>
      <c r="BZ3" s="3">
        <f>14-BT149</f>
        <v>14</v>
      </c>
      <c r="CA3" s="465" t="s">
        <v>28</v>
      </c>
      <c r="CB3" s="466"/>
      <c r="CC3" s="466"/>
      <c r="CD3" s="466"/>
      <c r="CE3" s="466"/>
      <c r="CF3" s="466"/>
      <c r="CG3" s="3">
        <f>16-CA149</f>
        <v>8</v>
      </c>
    </row>
    <row r="4" spans="1:88" s="2" customFormat="1" ht="13.5" customHeight="1" x14ac:dyDescent="0.15">
      <c r="A4" s="470"/>
      <c r="B4" s="470"/>
      <c r="C4" s="461"/>
      <c r="D4" s="461"/>
      <c r="E4" s="461"/>
      <c r="F4" s="461"/>
      <c r="G4" s="468"/>
      <c r="H4" s="459"/>
      <c r="I4" s="459"/>
      <c r="J4" s="458" t="s">
        <v>29</v>
      </c>
      <c r="K4" s="458" t="s">
        <v>30</v>
      </c>
      <c r="L4" s="458" t="s">
        <v>31</v>
      </c>
      <c r="M4" s="368" t="s">
        <v>281</v>
      </c>
      <c r="N4" s="458" t="s">
        <v>32</v>
      </c>
      <c r="O4" s="459"/>
      <c r="P4" s="467" t="s">
        <v>29</v>
      </c>
      <c r="Q4" s="458" t="s">
        <v>30</v>
      </c>
      <c r="R4" s="458" t="s">
        <v>31</v>
      </c>
      <c r="S4" s="368" t="s">
        <v>281</v>
      </c>
      <c r="T4" s="458" t="s">
        <v>32</v>
      </c>
      <c r="U4" s="467" t="s">
        <v>18</v>
      </c>
      <c r="V4" s="467" t="s">
        <v>3</v>
      </c>
      <c r="W4" s="462" t="s">
        <v>29</v>
      </c>
      <c r="X4" s="458" t="s">
        <v>30</v>
      </c>
      <c r="Y4" s="458" t="s">
        <v>31</v>
      </c>
      <c r="Z4" s="368" t="s">
        <v>281</v>
      </c>
      <c r="AA4" s="461" t="s">
        <v>32</v>
      </c>
      <c r="AB4" s="462" t="s">
        <v>18</v>
      </c>
      <c r="AC4" s="463" t="s">
        <v>3</v>
      </c>
      <c r="AD4" s="462" t="s">
        <v>29</v>
      </c>
      <c r="AE4" s="458" t="s">
        <v>30</v>
      </c>
      <c r="AF4" s="458" t="s">
        <v>31</v>
      </c>
      <c r="AG4" s="368" t="s">
        <v>281</v>
      </c>
      <c r="AH4" s="461" t="s">
        <v>32</v>
      </c>
      <c r="AI4" s="462" t="s">
        <v>18</v>
      </c>
      <c r="AJ4" s="463" t="s">
        <v>3</v>
      </c>
      <c r="AK4" s="462" t="s">
        <v>29</v>
      </c>
      <c r="AL4" s="458" t="s">
        <v>30</v>
      </c>
      <c r="AM4" s="458" t="s">
        <v>31</v>
      </c>
      <c r="AN4" s="368" t="s">
        <v>281</v>
      </c>
      <c r="AO4" s="461" t="s">
        <v>32</v>
      </c>
      <c r="AP4" s="462" t="s">
        <v>18</v>
      </c>
      <c r="AQ4" s="463" t="s">
        <v>3</v>
      </c>
      <c r="AR4" s="462" t="s">
        <v>29</v>
      </c>
      <c r="AS4" s="458" t="s">
        <v>30</v>
      </c>
      <c r="AT4" s="458" t="s">
        <v>31</v>
      </c>
      <c r="AU4" s="368" t="s">
        <v>281</v>
      </c>
      <c r="AV4" s="461" t="s">
        <v>32</v>
      </c>
      <c r="AW4" s="462" t="s">
        <v>18</v>
      </c>
      <c r="AX4" s="463" t="s">
        <v>3</v>
      </c>
      <c r="AY4" s="462" t="s">
        <v>29</v>
      </c>
      <c r="AZ4" s="458" t="s">
        <v>30</v>
      </c>
      <c r="BA4" s="458" t="s">
        <v>31</v>
      </c>
      <c r="BB4" s="368" t="s">
        <v>281</v>
      </c>
      <c r="BC4" s="461" t="s">
        <v>32</v>
      </c>
      <c r="BD4" s="462" t="s">
        <v>18</v>
      </c>
      <c r="BE4" s="463" t="s">
        <v>3</v>
      </c>
      <c r="BF4" s="462" t="s">
        <v>29</v>
      </c>
      <c r="BG4" s="458" t="s">
        <v>30</v>
      </c>
      <c r="BH4" s="458" t="s">
        <v>31</v>
      </c>
      <c r="BI4" s="368" t="s">
        <v>281</v>
      </c>
      <c r="BJ4" s="461" t="s">
        <v>32</v>
      </c>
      <c r="BK4" s="462" t="s">
        <v>18</v>
      </c>
      <c r="BL4" s="463" t="s">
        <v>3</v>
      </c>
      <c r="BM4" s="462" t="s">
        <v>29</v>
      </c>
      <c r="BN4" s="458" t="s">
        <v>30</v>
      </c>
      <c r="BO4" s="458" t="s">
        <v>31</v>
      </c>
      <c r="BP4" s="368" t="s">
        <v>281</v>
      </c>
      <c r="BQ4" s="461" t="s">
        <v>32</v>
      </c>
      <c r="BR4" s="462" t="s">
        <v>18</v>
      </c>
      <c r="BS4" s="463" t="s">
        <v>3</v>
      </c>
      <c r="BT4" s="462" t="s">
        <v>29</v>
      </c>
      <c r="BU4" s="458" t="s">
        <v>30</v>
      </c>
      <c r="BV4" s="458" t="s">
        <v>31</v>
      </c>
      <c r="BW4" s="368" t="s">
        <v>281</v>
      </c>
      <c r="BX4" s="461" t="s">
        <v>32</v>
      </c>
      <c r="BY4" s="462" t="s">
        <v>18</v>
      </c>
      <c r="BZ4" s="463" t="s">
        <v>3</v>
      </c>
      <c r="CA4" s="462" t="s">
        <v>29</v>
      </c>
      <c r="CB4" s="458" t="s">
        <v>30</v>
      </c>
      <c r="CC4" s="458" t="s">
        <v>31</v>
      </c>
      <c r="CD4" s="368" t="s">
        <v>281</v>
      </c>
      <c r="CE4" s="461" t="s">
        <v>32</v>
      </c>
      <c r="CF4" s="462" t="s">
        <v>18</v>
      </c>
      <c r="CG4" s="463" t="s">
        <v>3</v>
      </c>
    </row>
    <row r="5" spans="1:88" s="2" customFormat="1" ht="18" customHeight="1" x14ac:dyDescent="0.15">
      <c r="A5" s="470"/>
      <c r="B5" s="470"/>
      <c r="C5" s="461"/>
      <c r="D5" s="461"/>
      <c r="E5" s="461"/>
      <c r="F5" s="461"/>
      <c r="G5" s="468"/>
      <c r="H5" s="459"/>
      <c r="I5" s="459"/>
      <c r="J5" s="459"/>
      <c r="K5" s="459"/>
      <c r="L5" s="459"/>
      <c r="M5" s="369"/>
      <c r="N5" s="459"/>
      <c r="O5" s="459"/>
      <c r="P5" s="468"/>
      <c r="Q5" s="459"/>
      <c r="R5" s="459"/>
      <c r="S5" s="369"/>
      <c r="T5" s="459"/>
      <c r="U5" s="468"/>
      <c r="V5" s="468"/>
      <c r="W5" s="462"/>
      <c r="X5" s="459"/>
      <c r="Y5" s="459"/>
      <c r="Z5" s="369"/>
      <c r="AA5" s="461"/>
      <c r="AB5" s="462"/>
      <c r="AC5" s="463"/>
      <c r="AD5" s="462"/>
      <c r="AE5" s="459"/>
      <c r="AF5" s="459"/>
      <c r="AG5" s="369"/>
      <c r="AH5" s="461"/>
      <c r="AI5" s="462"/>
      <c r="AJ5" s="463"/>
      <c r="AK5" s="462"/>
      <c r="AL5" s="459"/>
      <c r="AM5" s="459"/>
      <c r="AN5" s="369"/>
      <c r="AO5" s="461"/>
      <c r="AP5" s="462"/>
      <c r="AQ5" s="463"/>
      <c r="AR5" s="462"/>
      <c r="AS5" s="459"/>
      <c r="AT5" s="459"/>
      <c r="AU5" s="369"/>
      <c r="AV5" s="461"/>
      <c r="AW5" s="462"/>
      <c r="AX5" s="463"/>
      <c r="AY5" s="462"/>
      <c r="AZ5" s="459"/>
      <c r="BA5" s="459"/>
      <c r="BB5" s="369"/>
      <c r="BC5" s="461"/>
      <c r="BD5" s="462"/>
      <c r="BE5" s="463"/>
      <c r="BF5" s="462"/>
      <c r="BG5" s="459"/>
      <c r="BH5" s="459"/>
      <c r="BI5" s="369"/>
      <c r="BJ5" s="461"/>
      <c r="BK5" s="462"/>
      <c r="BL5" s="463"/>
      <c r="BM5" s="462"/>
      <c r="BN5" s="459"/>
      <c r="BO5" s="459"/>
      <c r="BP5" s="369"/>
      <c r="BQ5" s="461"/>
      <c r="BR5" s="462"/>
      <c r="BS5" s="463"/>
      <c r="BT5" s="462"/>
      <c r="BU5" s="459"/>
      <c r="BV5" s="459"/>
      <c r="BW5" s="369"/>
      <c r="BX5" s="461"/>
      <c r="BY5" s="462"/>
      <c r="BZ5" s="463"/>
      <c r="CA5" s="462"/>
      <c r="CB5" s="459"/>
      <c r="CC5" s="459"/>
      <c r="CD5" s="369"/>
      <c r="CE5" s="461"/>
      <c r="CF5" s="462"/>
      <c r="CG5" s="463"/>
    </row>
    <row r="6" spans="1:88" s="2" customFormat="1" ht="28.5" customHeight="1" x14ac:dyDescent="0.15">
      <c r="A6" s="470"/>
      <c r="B6" s="470"/>
      <c r="C6" s="461"/>
      <c r="D6" s="461"/>
      <c r="E6" s="461"/>
      <c r="F6" s="461"/>
      <c r="G6" s="469"/>
      <c r="H6" s="460"/>
      <c r="I6" s="460"/>
      <c r="J6" s="460"/>
      <c r="K6" s="460"/>
      <c r="L6" s="460"/>
      <c r="M6" s="370"/>
      <c r="N6" s="460"/>
      <c r="O6" s="460"/>
      <c r="P6" s="469"/>
      <c r="Q6" s="460"/>
      <c r="R6" s="460"/>
      <c r="S6" s="370"/>
      <c r="T6" s="460"/>
      <c r="U6" s="469"/>
      <c r="V6" s="469"/>
      <c r="W6" s="462"/>
      <c r="X6" s="460"/>
      <c r="Y6" s="460"/>
      <c r="Z6" s="370"/>
      <c r="AA6" s="461"/>
      <c r="AB6" s="462"/>
      <c r="AC6" s="463"/>
      <c r="AD6" s="462"/>
      <c r="AE6" s="460"/>
      <c r="AF6" s="460"/>
      <c r="AG6" s="370"/>
      <c r="AH6" s="461"/>
      <c r="AI6" s="462"/>
      <c r="AJ6" s="463"/>
      <c r="AK6" s="462"/>
      <c r="AL6" s="460"/>
      <c r="AM6" s="460"/>
      <c r="AN6" s="370"/>
      <c r="AO6" s="461"/>
      <c r="AP6" s="462"/>
      <c r="AQ6" s="463"/>
      <c r="AR6" s="462"/>
      <c r="AS6" s="460"/>
      <c r="AT6" s="460"/>
      <c r="AU6" s="370"/>
      <c r="AV6" s="461"/>
      <c r="AW6" s="462"/>
      <c r="AX6" s="463"/>
      <c r="AY6" s="462"/>
      <c r="AZ6" s="460"/>
      <c r="BA6" s="460"/>
      <c r="BB6" s="370"/>
      <c r="BC6" s="461"/>
      <c r="BD6" s="462"/>
      <c r="BE6" s="463"/>
      <c r="BF6" s="462"/>
      <c r="BG6" s="460"/>
      <c r="BH6" s="460"/>
      <c r="BI6" s="370"/>
      <c r="BJ6" s="461"/>
      <c r="BK6" s="462"/>
      <c r="BL6" s="463"/>
      <c r="BM6" s="462"/>
      <c r="BN6" s="460"/>
      <c r="BO6" s="460"/>
      <c r="BP6" s="370"/>
      <c r="BQ6" s="461"/>
      <c r="BR6" s="462"/>
      <c r="BS6" s="463"/>
      <c r="BT6" s="462"/>
      <c r="BU6" s="460"/>
      <c r="BV6" s="460"/>
      <c r="BW6" s="370"/>
      <c r="BX6" s="461"/>
      <c r="BY6" s="462"/>
      <c r="BZ6" s="463"/>
      <c r="CA6" s="462"/>
      <c r="CB6" s="460"/>
      <c r="CC6" s="460"/>
      <c r="CD6" s="370"/>
      <c r="CE6" s="461"/>
      <c r="CF6" s="462"/>
      <c r="CG6" s="463"/>
    </row>
    <row r="7" spans="1:88" ht="15.75" customHeight="1" thickBot="1" x14ac:dyDescent="0.2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6"/>
      <c r="X7" s="6"/>
      <c r="Y7" s="6"/>
      <c r="Z7" s="6"/>
      <c r="AA7" s="6"/>
      <c r="AB7" s="6"/>
      <c r="AC7" s="9"/>
      <c r="AD7" s="6"/>
      <c r="AE7" s="6"/>
      <c r="AF7" s="6"/>
      <c r="AG7" s="6"/>
      <c r="AH7" s="6"/>
      <c r="AI7" s="6"/>
      <c r="AJ7" s="9"/>
      <c r="AK7" s="6"/>
      <c r="AL7" s="6"/>
      <c r="AM7" s="6"/>
      <c r="AN7" s="6"/>
      <c r="AO7" s="6"/>
      <c r="AP7" s="6"/>
      <c r="AQ7" s="9"/>
      <c r="AR7" s="6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6"/>
      <c r="BE7" s="9"/>
      <c r="BF7" s="6"/>
      <c r="BG7" s="6"/>
      <c r="BH7" s="6"/>
      <c r="BI7" s="6"/>
      <c r="BJ7" s="6"/>
      <c r="BK7" s="6"/>
      <c r="BL7" s="9"/>
      <c r="BM7" s="6"/>
      <c r="BN7" s="6"/>
      <c r="BO7" s="6"/>
      <c r="BP7" s="6"/>
      <c r="BQ7" s="6"/>
      <c r="BR7" s="6"/>
      <c r="BS7" s="9"/>
      <c r="BT7" s="6"/>
      <c r="BU7" s="6"/>
      <c r="BV7" s="6"/>
      <c r="BW7" s="6"/>
      <c r="BX7" s="6"/>
      <c r="BY7" s="6"/>
      <c r="BZ7" s="9"/>
      <c r="CA7" s="6"/>
      <c r="CB7" s="6"/>
      <c r="CC7" s="6"/>
      <c r="CD7" s="6"/>
      <c r="CE7" s="6"/>
      <c r="CF7" s="6"/>
      <c r="CG7" s="9"/>
    </row>
    <row r="8" spans="1:88" s="18" customFormat="1" ht="22.5" customHeight="1" thickBot="1" x14ac:dyDescent="0.35">
      <c r="A8" s="11"/>
      <c r="B8" s="12" t="s">
        <v>33</v>
      </c>
      <c r="C8" s="13"/>
      <c r="D8" s="14"/>
      <c r="E8" s="14"/>
      <c r="F8" s="14"/>
      <c r="G8" s="15">
        <f>G10+G149+G168</f>
        <v>240</v>
      </c>
      <c r="H8" s="16">
        <f>I8+O8</f>
        <v>8640</v>
      </c>
      <c r="I8" s="15">
        <f>I10+I149+I168</f>
        <v>4697</v>
      </c>
      <c r="J8" s="15"/>
      <c r="K8" s="15"/>
      <c r="L8" s="15"/>
      <c r="M8" s="15"/>
      <c r="N8" s="15"/>
      <c r="O8" s="15">
        <f>O10+O149+O168</f>
        <v>3943</v>
      </c>
      <c r="P8" s="15"/>
      <c r="Q8" s="15"/>
      <c r="R8" s="15"/>
      <c r="S8" s="15"/>
      <c r="T8" s="15"/>
      <c r="U8" s="15"/>
      <c r="V8" s="15">
        <f>V10+V149+V168</f>
        <v>22</v>
      </c>
      <c r="W8" s="15"/>
      <c r="X8" s="15"/>
      <c r="Y8" s="15"/>
      <c r="Z8" s="15"/>
      <c r="AA8" s="15"/>
      <c r="AB8" s="15"/>
      <c r="AC8" s="15">
        <f>AC10+AC149+AC168</f>
        <v>27</v>
      </c>
      <c r="AD8" s="15"/>
      <c r="AE8" s="15"/>
      <c r="AF8" s="15"/>
      <c r="AG8" s="15"/>
      <c r="AH8" s="15"/>
      <c r="AI8" s="15"/>
      <c r="AJ8" s="15">
        <f>AJ10+AJ149+AJ168</f>
        <v>23</v>
      </c>
      <c r="AK8" s="15"/>
      <c r="AL8" s="15"/>
      <c r="AM8" s="15"/>
      <c r="AN8" s="15"/>
      <c r="AO8" s="15"/>
      <c r="AP8" s="15"/>
      <c r="AQ8" s="15">
        <f>AQ10+AQ149+AQ168</f>
        <v>29</v>
      </c>
      <c r="AR8" s="15"/>
      <c r="AS8" s="15"/>
      <c r="AT8" s="15"/>
      <c r="AU8" s="15"/>
      <c r="AV8" s="15"/>
      <c r="AW8" s="15"/>
      <c r="AX8" s="17">
        <f>AX10+AX149+AX168</f>
        <v>19</v>
      </c>
      <c r="AY8" s="15"/>
      <c r="AZ8" s="15"/>
      <c r="BA8" s="15"/>
      <c r="BB8" s="15"/>
      <c r="BC8" s="15"/>
      <c r="BD8" s="15"/>
      <c r="BE8" s="15">
        <f>BE10+BE149+BE168</f>
        <v>26</v>
      </c>
      <c r="BF8" s="15"/>
      <c r="BG8" s="15"/>
      <c r="BH8" s="15"/>
      <c r="BI8" s="15"/>
      <c r="BJ8" s="15"/>
      <c r="BK8" s="15"/>
      <c r="BL8" s="17">
        <f>BL10+BL149+BL168</f>
        <v>20</v>
      </c>
      <c r="BM8" s="15"/>
      <c r="BN8" s="15"/>
      <c r="BO8" s="15"/>
      <c r="BP8" s="15"/>
      <c r="BQ8" s="15"/>
      <c r="BR8" s="15"/>
      <c r="BS8" s="15">
        <f>BS10+BS149+BS168</f>
        <v>31</v>
      </c>
      <c r="BT8" s="15"/>
      <c r="BU8" s="15"/>
      <c r="BV8" s="15"/>
      <c r="BW8" s="15"/>
      <c r="BX8" s="15"/>
      <c r="BY8" s="15"/>
      <c r="BZ8" s="15">
        <f>BZ10+BZ149+BZ168</f>
        <v>12</v>
      </c>
      <c r="CA8" s="15"/>
      <c r="CB8" s="15"/>
      <c r="CC8" s="15"/>
      <c r="CD8" s="15"/>
      <c r="CE8" s="15"/>
      <c r="CF8" s="15"/>
      <c r="CG8" s="15">
        <f>CG10+CG149+CG168</f>
        <v>31</v>
      </c>
      <c r="CI8" s="19" t="b">
        <f>IF(G8=SUM(V8,AC8,AJ8,AQ8,AX8,BE8,BL8,BS8,BZ8,CG8),TRUE)</f>
        <v>1</v>
      </c>
    </row>
    <row r="9" spans="1:88" ht="9" customHeight="1" thickBot="1" x14ac:dyDescent="0.2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1"/>
      <c r="W9" s="22"/>
      <c r="X9" s="22"/>
      <c r="Y9" s="22"/>
      <c r="Z9" s="22"/>
      <c r="AA9" s="22"/>
      <c r="AB9" s="22"/>
      <c r="AC9" s="21"/>
      <c r="AD9" s="22"/>
      <c r="AE9" s="22"/>
      <c r="AF9" s="22"/>
      <c r="AG9" s="22"/>
      <c r="AH9" s="22"/>
      <c r="AI9" s="22"/>
      <c r="AJ9" s="21"/>
      <c r="AK9" s="22"/>
      <c r="AL9" s="22"/>
      <c r="AM9" s="22"/>
      <c r="AN9" s="22"/>
      <c r="AO9" s="22"/>
      <c r="AP9" s="22"/>
      <c r="AQ9" s="21"/>
      <c r="AR9" s="22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2"/>
      <c r="BE9" s="21"/>
      <c r="BF9" s="22"/>
      <c r="BG9" s="22"/>
      <c r="BH9" s="22"/>
      <c r="BI9" s="22"/>
      <c r="BJ9" s="22"/>
      <c r="BK9" s="22"/>
      <c r="BL9" s="21"/>
      <c r="BM9" s="22"/>
      <c r="BN9" s="22"/>
      <c r="BO9" s="22"/>
      <c r="BP9" s="22"/>
      <c r="BQ9" s="22"/>
      <c r="BR9" s="22"/>
      <c r="BS9" s="21"/>
      <c r="BT9" s="22"/>
      <c r="BU9" s="22"/>
      <c r="BV9" s="22"/>
      <c r="BW9" s="22"/>
      <c r="BX9" s="22"/>
      <c r="BY9" s="22"/>
      <c r="BZ9" s="21"/>
      <c r="CA9" s="22"/>
      <c r="CB9" s="22"/>
      <c r="CC9" s="22"/>
      <c r="CD9" s="22"/>
      <c r="CE9" s="22"/>
      <c r="CF9" s="22"/>
      <c r="CG9" s="21"/>
    </row>
    <row r="10" spans="1:88" s="18" customFormat="1" ht="21" customHeight="1" thickBot="1" x14ac:dyDescent="0.35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S10" si="0">G12+G69</f>
        <v>207</v>
      </c>
      <c r="H10" s="15">
        <f t="shared" si="0"/>
        <v>7452</v>
      </c>
      <c r="I10" s="15">
        <f t="shared" si="0"/>
        <v>3801</v>
      </c>
      <c r="J10" s="15">
        <f t="shared" si="0"/>
        <v>1186</v>
      </c>
      <c r="K10" s="15">
        <f t="shared" si="0"/>
        <v>132</v>
      </c>
      <c r="L10" s="15">
        <f t="shared" si="0"/>
        <v>1328</v>
      </c>
      <c r="M10" s="15">
        <f t="shared" si="0"/>
        <v>480</v>
      </c>
      <c r="N10" s="15">
        <f t="shared" si="0"/>
        <v>675</v>
      </c>
      <c r="O10" s="15">
        <f t="shared" si="0"/>
        <v>3651</v>
      </c>
      <c r="P10" s="15">
        <f t="shared" si="0"/>
        <v>108</v>
      </c>
      <c r="Q10" s="15">
        <f t="shared" si="0"/>
        <v>24</v>
      </c>
      <c r="R10" s="15">
        <f t="shared" si="0"/>
        <v>98</v>
      </c>
      <c r="S10" s="15">
        <f t="shared" si="0"/>
        <v>24</v>
      </c>
      <c r="T10" s="15">
        <f t="shared" ref="T10:Z10" si="1">T12+T69</f>
        <v>81</v>
      </c>
      <c r="U10" s="15">
        <f t="shared" si="1"/>
        <v>457</v>
      </c>
      <c r="V10" s="15">
        <f t="shared" si="1"/>
        <v>22</v>
      </c>
      <c r="W10" s="15">
        <f t="shared" si="1"/>
        <v>158</v>
      </c>
      <c r="X10" s="15">
        <f t="shared" si="1"/>
        <v>26</v>
      </c>
      <c r="Y10" s="15">
        <f t="shared" si="1"/>
        <v>158</v>
      </c>
      <c r="Z10" s="15">
        <f t="shared" si="1"/>
        <v>24</v>
      </c>
      <c r="AA10" s="15">
        <f t="shared" ref="AA10:CG10" si="2">AA12+AA69</f>
        <v>99</v>
      </c>
      <c r="AB10" s="15">
        <f t="shared" si="2"/>
        <v>491</v>
      </c>
      <c r="AC10" s="15">
        <f t="shared" si="2"/>
        <v>27</v>
      </c>
      <c r="AD10" s="15">
        <f t="shared" si="2"/>
        <v>106</v>
      </c>
      <c r="AE10" s="15">
        <f t="shared" si="2"/>
        <v>40</v>
      </c>
      <c r="AF10" s="15">
        <f t="shared" si="2"/>
        <v>106</v>
      </c>
      <c r="AG10" s="15">
        <f t="shared" si="2"/>
        <v>32</v>
      </c>
      <c r="AH10" s="15">
        <f t="shared" si="2"/>
        <v>72</v>
      </c>
      <c r="AI10" s="15">
        <f t="shared" si="2"/>
        <v>472</v>
      </c>
      <c r="AJ10" s="15">
        <f t="shared" si="2"/>
        <v>23</v>
      </c>
      <c r="AK10" s="15">
        <f t="shared" si="2"/>
        <v>150</v>
      </c>
      <c r="AL10" s="15">
        <f t="shared" si="2"/>
        <v>42</v>
      </c>
      <c r="AM10" s="15">
        <f t="shared" si="2"/>
        <v>156</v>
      </c>
      <c r="AN10" s="15">
        <f t="shared" si="2"/>
        <v>56</v>
      </c>
      <c r="AO10" s="15">
        <f t="shared" si="2"/>
        <v>99</v>
      </c>
      <c r="AP10" s="15">
        <f t="shared" si="2"/>
        <v>433</v>
      </c>
      <c r="AQ10" s="15">
        <f t="shared" si="2"/>
        <v>26</v>
      </c>
      <c r="AR10" s="15">
        <f t="shared" si="2"/>
        <v>132</v>
      </c>
      <c r="AS10" s="15">
        <f t="shared" si="2"/>
        <v>0</v>
      </c>
      <c r="AT10" s="15">
        <f t="shared" si="2"/>
        <v>144</v>
      </c>
      <c r="AU10" s="15">
        <f t="shared" si="2"/>
        <v>64</v>
      </c>
      <c r="AV10" s="15">
        <f t="shared" si="2"/>
        <v>81</v>
      </c>
      <c r="AW10" s="15">
        <f t="shared" si="2"/>
        <v>263</v>
      </c>
      <c r="AX10" s="15">
        <f t="shared" si="2"/>
        <v>19</v>
      </c>
      <c r="AY10" s="15">
        <f t="shared" si="2"/>
        <v>140</v>
      </c>
      <c r="AZ10" s="15">
        <f t="shared" si="2"/>
        <v>0</v>
      </c>
      <c r="BA10" s="15">
        <f t="shared" si="2"/>
        <v>176</v>
      </c>
      <c r="BB10" s="15">
        <f t="shared" si="2"/>
        <v>72</v>
      </c>
      <c r="BC10" s="15">
        <f t="shared" si="2"/>
        <v>54</v>
      </c>
      <c r="BD10" s="15">
        <f t="shared" si="2"/>
        <v>386</v>
      </c>
      <c r="BE10" s="15">
        <f t="shared" si="2"/>
        <v>23</v>
      </c>
      <c r="BF10" s="15">
        <f t="shared" si="2"/>
        <v>130</v>
      </c>
      <c r="BG10" s="15">
        <f t="shared" si="2"/>
        <v>0</v>
      </c>
      <c r="BH10" s="15">
        <f t="shared" si="2"/>
        <v>158</v>
      </c>
      <c r="BI10" s="15">
        <f t="shared" si="2"/>
        <v>48</v>
      </c>
      <c r="BJ10" s="15">
        <f t="shared" si="2"/>
        <v>18</v>
      </c>
      <c r="BK10" s="15">
        <f t="shared" si="2"/>
        <v>358</v>
      </c>
      <c r="BL10" s="15">
        <f t="shared" si="2"/>
        <v>20</v>
      </c>
      <c r="BM10" s="15">
        <f t="shared" si="2"/>
        <v>124</v>
      </c>
      <c r="BN10" s="15">
        <f t="shared" si="2"/>
        <v>0</v>
      </c>
      <c r="BO10" s="15">
        <f t="shared" si="2"/>
        <v>168</v>
      </c>
      <c r="BP10" s="15">
        <f t="shared" si="2"/>
        <v>48</v>
      </c>
      <c r="BQ10" s="15">
        <f t="shared" si="2"/>
        <v>90</v>
      </c>
      <c r="BR10" s="15">
        <f t="shared" si="2"/>
        <v>462</v>
      </c>
      <c r="BS10" s="15">
        <f t="shared" si="2"/>
        <v>25</v>
      </c>
      <c r="BT10" s="15">
        <f t="shared" si="2"/>
        <v>72</v>
      </c>
      <c r="BU10" s="15">
        <f t="shared" si="2"/>
        <v>0</v>
      </c>
      <c r="BV10" s="15">
        <f t="shared" si="2"/>
        <v>86</v>
      </c>
      <c r="BW10" s="15">
        <f t="shared" si="2"/>
        <v>40</v>
      </c>
      <c r="BX10" s="15">
        <f t="shared" si="2"/>
        <v>45</v>
      </c>
      <c r="BY10" s="15">
        <f t="shared" si="2"/>
        <v>189</v>
      </c>
      <c r="BZ10" s="15">
        <f t="shared" si="2"/>
        <v>12</v>
      </c>
      <c r="CA10" s="15">
        <f t="shared" si="2"/>
        <v>66</v>
      </c>
      <c r="CB10" s="15">
        <f t="shared" si="2"/>
        <v>0</v>
      </c>
      <c r="CC10" s="15">
        <f t="shared" si="2"/>
        <v>78</v>
      </c>
      <c r="CD10" s="15">
        <f t="shared" si="2"/>
        <v>40</v>
      </c>
      <c r="CE10" s="15">
        <f t="shared" si="2"/>
        <v>36</v>
      </c>
      <c r="CF10" s="15">
        <f t="shared" si="2"/>
        <v>140</v>
      </c>
      <c r="CG10" s="15">
        <f t="shared" si="2"/>
        <v>10</v>
      </c>
      <c r="CI10" s="19" t="b">
        <f>IF(G10=SUM(V10,AC10,AJ10,AQ10,AX10,BE10,BL10,BS10,BZ10,CG10),TRUE)</f>
        <v>1</v>
      </c>
    </row>
    <row r="11" spans="1:88" ht="12" customHeight="1" thickBot="1" x14ac:dyDescent="0.2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2"/>
      <c r="T11" s="22"/>
      <c r="U11" s="22"/>
      <c r="V11" s="21"/>
      <c r="W11" s="22"/>
      <c r="X11" s="22"/>
      <c r="Y11" s="22"/>
      <c r="Z11" s="22"/>
      <c r="AA11" s="22"/>
      <c r="AB11" s="22"/>
      <c r="AC11" s="21"/>
      <c r="AD11" s="22"/>
      <c r="AE11" s="22"/>
      <c r="AF11" s="22"/>
      <c r="AG11" s="22"/>
      <c r="AH11" s="22"/>
      <c r="AI11" s="22"/>
      <c r="AJ11" s="21"/>
      <c r="AK11" s="22"/>
      <c r="AL11" s="22"/>
      <c r="AM11" s="22"/>
      <c r="AN11" s="22"/>
      <c r="AO11" s="22"/>
      <c r="AP11" s="22"/>
      <c r="AQ11" s="21"/>
      <c r="AR11" s="22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2"/>
      <c r="BE11" s="21"/>
      <c r="BF11" s="22"/>
      <c r="BG11" s="22"/>
      <c r="BH11" s="22"/>
      <c r="BI11" s="22"/>
      <c r="BJ11" s="22"/>
      <c r="BK11" s="22"/>
      <c r="BL11" s="21"/>
      <c r="BM11" s="22"/>
      <c r="BN11" s="22"/>
      <c r="BO11" s="22"/>
      <c r="BP11" s="22"/>
      <c r="BQ11" s="22"/>
      <c r="BR11" s="22"/>
      <c r="BS11" s="21"/>
      <c r="BT11" s="22"/>
      <c r="BU11" s="22"/>
      <c r="BV11" s="22"/>
      <c r="BW11" s="22"/>
      <c r="BX11" s="22"/>
      <c r="BY11" s="22"/>
      <c r="BZ11" s="21"/>
      <c r="CA11" s="22"/>
      <c r="CB11" s="22"/>
      <c r="CC11" s="22"/>
      <c r="CD11" s="22"/>
      <c r="CE11" s="22"/>
      <c r="CF11" s="22"/>
      <c r="CG11" s="21"/>
    </row>
    <row r="12" spans="1:88" s="18" customFormat="1" ht="21" customHeight="1" thickBot="1" x14ac:dyDescent="0.35">
      <c r="A12" s="11" t="s">
        <v>36</v>
      </c>
      <c r="B12" s="185" t="s">
        <v>191</v>
      </c>
      <c r="C12" s="13"/>
      <c r="D12" s="14"/>
      <c r="E12" s="14"/>
      <c r="F12" s="23"/>
      <c r="G12" s="15">
        <f t="shared" ref="G12:S12" si="3">SUM(G13:G67)</f>
        <v>170</v>
      </c>
      <c r="H12" s="15">
        <f t="shared" si="3"/>
        <v>6120</v>
      </c>
      <c r="I12" s="15">
        <f t="shared" si="3"/>
        <v>3077</v>
      </c>
      <c r="J12" s="15">
        <f t="shared" si="3"/>
        <v>954</v>
      </c>
      <c r="K12" s="15">
        <f t="shared" si="3"/>
        <v>132</v>
      </c>
      <c r="L12" s="15">
        <f t="shared" si="3"/>
        <v>1048</v>
      </c>
      <c r="M12" s="15">
        <f t="shared" si="3"/>
        <v>376</v>
      </c>
      <c r="N12" s="15">
        <f t="shared" si="3"/>
        <v>567</v>
      </c>
      <c r="O12" s="15">
        <f t="shared" si="3"/>
        <v>3043</v>
      </c>
      <c r="P12" s="15">
        <f t="shared" si="3"/>
        <v>108</v>
      </c>
      <c r="Q12" s="15">
        <f t="shared" si="3"/>
        <v>24</v>
      </c>
      <c r="R12" s="15">
        <f t="shared" si="3"/>
        <v>98</v>
      </c>
      <c r="S12" s="15">
        <f t="shared" si="3"/>
        <v>24</v>
      </c>
      <c r="T12" s="15">
        <f t="shared" ref="T12:CE12" si="4">SUM(T13:T67)</f>
        <v>81</v>
      </c>
      <c r="U12" s="15">
        <f t="shared" si="4"/>
        <v>457</v>
      </c>
      <c r="V12" s="15">
        <f t="shared" si="4"/>
        <v>22</v>
      </c>
      <c r="W12" s="15">
        <f t="shared" si="4"/>
        <v>126</v>
      </c>
      <c r="X12" s="15">
        <f t="shared" si="4"/>
        <v>26</v>
      </c>
      <c r="Y12" s="15">
        <f t="shared" si="4"/>
        <v>126</v>
      </c>
      <c r="Z12" s="15">
        <f t="shared" si="4"/>
        <v>24</v>
      </c>
      <c r="AA12" s="15">
        <f t="shared" si="4"/>
        <v>63</v>
      </c>
      <c r="AB12" s="15">
        <f t="shared" si="4"/>
        <v>391</v>
      </c>
      <c r="AC12" s="15">
        <f t="shared" si="4"/>
        <v>21</v>
      </c>
      <c r="AD12" s="15">
        <f t="shared" si="4"/>
        <v>106</v>
      </c>
      <c r="AE12" s="15">
        <f t="shared" si="4"/>
        <v>40</v>
      </c>
      <c r="AF12" s="15">
        <f t="shared" si="4"/>
        <v>106</v>
      </c>
      <c r="AG12" s="15">
        <f t="shared" si="4"/>
        <v>32</v>
      </c>
      <c r="AH12" s="15">
        <f t="shared" si="4"/>
        <v>72</v>
      </c>
      <c r="AI12" s="15">
        <f t="shared" si="4"/>
        <v>472</v>
      </c>
      <c r="AJ12" s="15">
        <f t="shared" si="4"/>
        <v>23</v>
      </c>
      <c r="AK12" s="15">
        <f t="shared" si="4"/>
        <v>150</v>
      </c>
      <c r="AL12" s="15">
        <f t="shared" si="4"/>
        <v>42</v>
      </c>
      <c r="AM12" s="15">
        <f t="shared" si="4"/>
        <v>156</v>
      </c>
      <c r="AN12" s="15">
        <f t="shared" si="4"/>
        <v>56</v>
      </c>
      <c r="AO12" s="15">
        <f t="shared" si="4"/>
        <v>99</v>
      </c>
      <c r="AP12" s="15">
        <f t="shared" si="4"/>
        <v>433</v>
      </c>
      <c r="AQ12" s="15">
        <f t="shared" si="4"/>
        <v>26</v>
      </c>
      <c r="AR12" s="15">
        <f t="shared" si="4"/>
        <v>106</v>
      </c>
      <c r="AS12" s="15">
        <f t="shared" si="4"/>
        <v>0</v>
      </c>
      <c r="AT12" s="15">
        <f t="shared" si="4"/>
        <v>114</v>
      </c>
      <c r="AU12" s="15">
        <f t="shared" si="4"/>
        <v>48</v>
      </c>
      <c r="AV12" s="15">
        <f t="shared" si="4"/>
        <v>63</v>
      </c>
      <c r="AW12" s="15">
        <f t="shared" si="4"/>
        <v>173</v>
      </c>
      <c r="AX12" s="15">
        <f t="shared" si="4"/>
        <v>14</v>
      </c>
      <c r="AY12" s="15">
        <f t="shared" si="4"/>
        <v>86</v>
      </c>
      <c r="AZ12" s="15">
        <f t="shared" si="4"/>
        <v>0</v>
      </c>
      <c r="BA12" s="15">
        <f t="shared" si="4"/>
        <v>98</v>
      </c>
      <c r="BB12" s="15">
        <f t="shared" si="4"/>
        <v>48</v>
      </c>
      <c r="BC12" s="15">
        <f t="shared" si="4"/>
        <v>36</v>
      </c>
      <c r="BD12" s="15">
        <f t="shared" si="4"/>
        <v>272</v>
      </c>
      <c r="BE12" s="15">
        <f t="shared" si="4"/>
        <v>15</v>
      </c>
      <c r="BF12" s="15">
        <f t="shared" si="4"/>
        <v>76</v>
      </c>
      <c r="BG12" s="15">
        <f t="shared" si="4"/>
        <v>0</v>
      </c>
      <c r="BH12" s="15">
        <f t="shared" si="4"/>
        <v>92</v>
      </c>
      <c r="BI12" s="15">
        <f t="shared" si="4"/>
        <v>40</v>
      </c>
      <c r="BJ12" s="15">
        <f t="shared" si="4"/>
        <v>18</v>
      </c>
      <c r="BK12" s="15">
        <f t="shared" si="4"/>
        <v>242</v>
      </c>
      <c r="BL12" s="15">
        <f t="shared" si="4"/>
        <v>13</v>
      </c>
      <c r="BM12" s="15">
        <f t="shared" si="4"/>
        <v>72</v>
      </c>
      <c r="BN12" s="15">
        <f t="shared" si="4"/>
        <v>0</v>
      </c>
      <c r="BO12" s="15">
        <f t="shared" si="4"/>
        <v>108</v>
      </c>
      <c r="BP12" s="15">
        <f t="shared" si="4"/>
        <v>32</v>
      </c>
      <c r="BQ12" s="15">
        <f t="shared" si="4"/>
        <v>54</v>
      </c>
      <c r="BR12" s="15">
        <f t="shared" si="4"/>
        <v>310</v>
      </c>
      <c r="BS12" s="15">
        <f t="shared" si="4"/>
        <v>16</v>
      </c>
      <c r="BT12" s="15">
        <f t="shared" si="4"/>
        <v>72</v>
      </c>
      <c r="BU12" s="15">
        <f t="shared" si="4"/>
        <v>0</v>
      </c>
      <c r="BV12" s="15">
        <f t="shared" si="4"/>
        <v>86</v>
      </c>
      <c r="BW12" s="15">
        <f t="shared" si="4"/>
        <v>40</v>
      </c>
      <c r="BX12" s="15">
        <f t="shared" si="4"/>
        <v>45</v>
      </c>
      <c r="BY12" s="15">
        <f t="shared" si="4"/>
        <v>189</v>
      </c>
      <c r="BZ12" s="15">
        <f t="shared" si="4"/>
        <v>12</v>
      </c>
      <c r="CA12" s="15">
        <f t="shared" si="4"/>
        <v>52</v>
      </c>
      <c r="CB12" s="15">
        <f t="shared" si="4"/>
        <v>0</v>
      </c>
      <c r="CC12" s="15">
        <f t="shared" si="4"/>
        <v>64</v>
      </c>
      <c r="CD12" s="15">
        <f t="shared" si="4"/>
        <v>32</v>
      </c>
      <c r="CE12" s="15">
        <f t="shared" si="4"/>
        <v>36</v>
      </c>
      <c r="CF12" s="15">
        <f t="shared" ref="CF12" si="5">SUM(CF13:CF67)</f>
        <v>104</v>
      </c>
      <c r="CG12" s="15">
        <f>SUM(CG13:CG67)</f>
        <v>8</v>
      </c>
      <c r="CI12" s="19" t="b">
        <f>IF(G12=SUM(V12,AC12,AJ12,AQ12,AX12,BE12,BL12,BS12,BZ12,CG12),TRUE)</f>
        <v>1</v>
      </c>
    </row>
    <row r="13" spans="1:88" ht="14.25" customHeight="1" x14ac:dyDescent="0.15">
      <c r="A13" s="24" t="s">
        <v>37</v>
      </c>
      <c r="B13" s="194" t="s">
        <v>129</v>
      </c>
      <c r="C13" s="195">
        <v>4</v>
      </c>
      <c r="D13" s="196">
        <v>13</v>
      </c>
      <c r="E13" s="196">
        <v>2</v>
      </c>
      <c r="F13" s="196"/>
      <c r="G13" s="28">
        <f>V13+AC13+AJ13+AQ13+AX13+BE13+BL13+BS13+BZ13+CG13</f>
        <v>10</v>
      </c>
      <c r="H13" s="28">
        <f>O13+I13</f>
        <v>360</v>
      </c>
      <c r="I13" s="266">
        <f>SUM(J13:N13)</f>
        <v>114</v>
      </c>
      <c r="J13" s="266">
        <f>P13+W13+AD13+AK13+AR13+AY13+BF13+BM13+BT13+CA13</f>
        <v>0</v>
      </c>
      <c r="K13" s="266">
        <f>Q13+X13+AE13+AL13+AS13+AZ13+BG13+BN13+BU13+CB13</f>
        <v>60</v>
      </c>
      <c r="L13" s="266">
        <f>R13+Y13+AF13+AM13+AT13+BA13+BH13+BO13+BV13+CC13</f>
        <v>0</v>
      </c>
      <c r="M13" s="266">
        <f>S13+Z13+AG13+AN13+AU13+BB13+BI13+BP13+BW13+CD13</f>
        <v>0</v>
      </c>
      <c r="N13" s="266">
        <f>T13+AA13+AH13+AO13+AV13+BC13+BJ13+BQ13+BX13+CE13</f>
        <v>54</v>
      </c>
      <c r="O13" s="266">
        <f>U13+AB13+AI13+AP13+AW13+BD13+BK13+BR13++BY13+CF13</f>
        <v>246</v>
      </c>
      <c r="P13" s="205"/>
      <c r="Q13" s="205">
        <v>14</v>
      </c>
      <c r="R13" s="205"/>
      <c r="S13" s="205"/>
      <c r="T13" s="205"/>
      <c r="U13" s="205">
        <v>58</v>
      </c>
      <c r="V13" s="28">
        <f t="shared" ref="V13:V22" si="6">SUM(P13:U13)/36</f>
        <v>2</v>
      </c>
      <c r="W13" s="205"/>
      <c r="X13" s="205">
        <v>16</v>
      </c>
      <c r="Y13" s="205"/>
      <c r="Z13" s="205"/>
      <c r="AA13" s="205">
        <v>27</v>
      </c>
      <c r="AB13" s="205">
        <v>65</v>
      </c>
      <c r="AC13" s="28">
        <f t="shared" ref="AC13:AC22" si="7">SUM(W13:AB13)/36</f>
        <v>3</v>
      </c>
      <c r="AD13" s="30"/>
      <c r="AE13" s="30">
        <v>14</v>
      </c>
      <c r="AF13" s="30"/>
      <c r="AG13" s="30"/>
      <c r="AH13" s="30"/>
      <c r="AI13" s="30">
        <v>58</v>
      </c>
      <c r="AJ13" s="28">
        <f t="shared" ref="AJ13:AJ22" si="8">SUM(AD13:AI13)/36</f>
        <v>2</v>
      </c>
      <c r="AK13" s="30"/>
      <c r="AL13" s="30">
        <v>16</v>
      </c>
      <c r="AM13" s="30"/>
      <c r="AN13" s="30"/>
      <c r="AO13" s="30">
        <v>27</v>
      </c>
      <c r="AP13" s="30">
        <v>65</v>
      </c>
      <c r="AQ13" s="28">
        <f t="shared" ref="AQ13:AQ22" si="9">SUM(AK13:AP13)/36</f>
        <v>3</v>
      </c>
      <c r="AR13" s="205"/>
      <c r="AS13" s="205"/>
      <c r="AT13" s="205"/>
      <c r="AU13" s="205"/>
      <c r="AV13" s="205"/>
      <c r="AW13" s="205"/>
      <c r="AX13" s="28">
        <f>SUM(AR13:AW13)/36</f>
        <v>0</v>
      </c>
      <c r="AY13" s="30"/>
      <c r="AZ13" s="30"/>
      <c r="BA13" s="30"/>
      <c r="BB13" s="30"/>
      <c r="BC13" s="30"/>
      <c r="BD13" s="30"/>
      <c r="BE13" s="28">
        <f>SUM(AY13:BD13)/36</f>
        <v>0</v>
      </c>
      <c r="BF13" s="205"/>
      <c r="BG13" s="205"/>
      <c r="BH13" s="205"/>
      <c r="BI13" s="205"/>
      <c r="BJ13" s="205"/>
      <c r="BK13" s="205"/>
      <c r="BL13" s="28">
        <f t="shared" ref="BL13:BL22" si="10">SUM(BF13:BK13)/36</f>
        <v>0</v>
      </c>
      <c r="BM13" s="30"/>
      <c r="BN13" s="30"/>
      <c r="BO13" s="30"/>
      <c r="BP13" s="30"/>
      <c r="BQ13" s="30"/>
      <c r="BR13" s="30"/>
      <c r="BS13" s="28">
        <f>SUM(BM13:BR13)/36</f>
        <v>0</v>
      </c>
      <c r="BT13" s="205"/>
      <c r="BU13" s="205"/>
      <c r="BV13" s="205"/>
      <c r="BW13" s="205"/>
      <c r="BX13" s="205"/>
      <c r="BY13" s="205"/>
      <c r="BZ13" s="28">
        <f t="shared" ref="BZ13:BZ22" si="11">SUM(BT13:BY13)/36</f>
        <v>0</v>
      </c>
      <c r="CA13" s="30"/>
      <c r="CB13" s="30"/>
      <c r="CC13" s="30"/>
      <c r="CD13" s="30"/>
      <c r="CE13" s="30"/>
      <c r="CF13" s="30"/>
      <c r="CG13" s="28">
        <f>SUM(CA13:CF13)/36</f>
        <v>0</v>
      </c>
    </row>
    <row r="14" spans="1:88" ht="21" customHeight="1" x14ac:dyDescent="0.15">
      <c r="A14" s="24" t="s">
        <v>38</v>
      </c>
      <c r="B14" s="194" t="s">
        <v>130</v>
      </c>
      <c r="C14" s="195">
        <v>3</v>
      </c>
      <c r="D14" s="196"/>
      <c r="E14" s="196"/>
      <c r="F14" s="196"/>
      <c r="G14" s="28">
        <f t="shared" ref="G14:G22" si="12">V14+AC14+AJ14+AQ14+AX14+BE14+BL14+BS14+BZ14+CG14</f>
        <v>3</v>
      </c>
      <c r="H14" s="28">
        <f t="shared" ref="H14:H22" si="13">O14+I14</f>
        <v>108</v>
      </c>
      <c r="I14" s="266">
        <f t="shared" ref="I14:I22" si="14">SUM(J14:N14)</f>
        <v>47</v>
      </c>
      <c r="J14" s="266">
        <f t="shared" ref="J14:J22" si="15">P14+W14+AD14+AK14+AR14+AY14+BF14+BM14+BT14+CA14</f>
        <v>12</v>
      </c>
      <c r="K14" s="266">
        <f t="shared" ref="K14:K22" si="16">Q14+X14+AE14+AL14+AS14+AZ14+BG14+BN14+BU14+CB14</f>
        <v>0</v>
      </c>
      <c r="L14" s="266">
        <f t="shared" ref="L14:L22" si="17">R14+Y14+AF14+AM14+AT14+BA14+BH14+BO14+BV14+CC14</f>
        <v>8</v>
      </c>
      <c r="M14" s="266">
        <f t="shared" ref="M14:M63" si="18">S14+Z14+AG14+AN14+AU14+BB14+BI14+BP14+BW14+CD14</f>
        <v>0</v>
      </c>
      <c r="N14" s="266">
        <f t="shared" ref="N14:N22" si="19">T14+AA14+AH14+AO14+AV14+BC14+BJ14+BQ14+BX14+CE14</f>
        <v>27</v>
      </c>
      <c r="O14" s="266">
        <f t="shared" ref="O14:O22" si="20">U14+AB14+AI14+AP14+AW14+BD14+BK14+BR14++BY14+CF14</f>
        <v>61</v>
      </c>
      <c r="P14" s="205"/>
      <c r="Q14" s="205"/>
      <c r="R14" s="205"/>
      <c r="S14" s="205"/>
      <c r="T14" s="205"/>
      <c r="U14" s="205"/>
      <c r="V14" s="28">
        <f t="shared" si="6"/>
        <v>0</v>
      </c>
      <c r="W14" s="30"/>
      <c r="X14" s="30"/>
      <c r="Y14" s="30"/>
      <c r="Z14" s="30"/>
      <c r="AA14" s="30"/>
      <c r="AB14" s="30"/>
      <c r="AC14" s="28">
        <f t="shared" si="7"/>
        <v>0</v>
      </c>
      <c r="AD14" s="30">
        <v>12</v>
      </c>
      <c r="AE14" s="30"/>
      <c r="AF14" s="30">
        <v>8</v>
      </c>
      <c r="AG14" s="30"/>
      <c r="AH14" s="30">
        <v>27</v>
      </c>
      <c r="AI14" s="30">
        <v>61</v>
      </c>
      <c r="AJ14" s="28">
        <f t="shared" si="8"/>
        <v>3</v>
      </c>
      <c r="AK14" s="30"/>
      <c r="AL14" s="30"/>
      <c r="AM14" s="30"/>
      <c r="AN14" s="30"/>
      <c r="AO14" s="30"/>
      <c r="AP14" s="30"/>
      <c r="AQ14" s="28">
        <f t="shared" si="9"/>
        <v>0</v>
      </c>
      <c r="AR14" s="205"/>
      <c r="AS14" s="205"/>
      <c r="AT14" s="205"/>
      <c r="AU14" s="205"/>
      <c r="AV14" s="205"/>
      <c r="AW14" s="205"/>
      <c r="AX14" s="28">
        <f t="shared" ref="AX14:AX22" si="21">SUM(AR14:AW14)/36</f>
        <v>0</v>
      </c>
      <c r="AY14" s="30"/>
      <c r="AZ14" s="30"/>
      <c r="BA14" s="30"/>
      <c r="BB14" s="30"/>
      <c r="BC14" s="30"/>
      <c r="BD14" s="30"/>
      <c r="BE14" s="28">
        <f t="shared" ref="BE14:BE22" si="22">SUM(AY14:BD14)/36</f>
        <v>0</v>
      </c>
      <c r="BF14" s="205"/>
      <c r="BG14" s="205"/>
      <c r="BH14" s="205"/>
      <c r="BI14" s="205"/>
      <c r="BJ14" s="205"/>
      <c r="BK14" s="205"/>
      <c r="BL14" s="28">
        <f t="shared" si="10"/>
        <v>0</v>
      </c>
      <c r="BM14" s="30"/>
      <c r="BN14" s="30"/>
      <c r="BO14" s="30"/>
      <c r="BP14" s="30"/>
      <c r="BQ14" s="30"/>
      <c r="BR14" s="30"/>
      <c r="BS14" s="28">
        <f t="shared" ref="BS14:BS22" si="23">SUM(BM14:BR14)/36</f>
        <v>0</v>
      </c>
      <c r="BT14" s="205"/>
      <c r="BU14" s="205"/>
      <c r="BV14" s="205"/>
      <c r="BW14" s="205"/>
      <c r="BX14" s="205"/>
      <c r="BY14" s="205"/>
      <c r="BZ14" s="28">
        <f t="shared" si="11"/>
        <v>0</v>
      </c>
      <c r="CA14" s="30"/>
      <c r="CB14" s="30"/>
      <c r="CC14" s="30"/>
      <c r="CD14" s="30"/>
      <c r="CE14" s="30"/>
      <c r="CF14" s="30"/>
      <c r="CG14" s="28">
        <f t="shared" ref="CG14:CG22" si="24">SUM(CA14:CF14)/36</f>
        <v>0</v>
      </c>
    </row>
    <row r="15" spans="1:88" ht="21" customHeight="1" x14ac:dyDescent="0.15">
      <c r="A15" s="24" t="s">
        <v>39</v>
      </c>
      <c r="B15" s="182" t="s">
        <v>180</v>
      </c>
      <c r="C15" s="195">
        <v>1</v>
      </c>
      <c r="D15" s="196"/>
      <c r="E15" s="196"/>
      <c r="F15" s="196"/>
      <c r="G15" s="28">
        <f t="shared" si="12"/>
        <v>3</v>
      </c>
      <c r="H15" s="28">
        <f t="shared" si="13"/>
        <v>108</v>
      </c>
      <c r="I15" s="266">
        <f t="shared" si="14"/>
        <v>49</v>
      </c>
      <c r="J15" s="266">
        <f t="shared" si="15"/>
        <v>14</v>
      </c>
      <c r="K15" s="266">
        <f t="shared" si="16"/>
        <v>0</v>
      </c>
      <c r="L15" s="266">
        <f t="shared" si="17"/>
        <v>8</v>
      </c>
      <c r="M15" s="266">
        <f t="shared" si="18"/>
        <v>0</v>
      </c>
      <c r="N15" s="266">
        <f t="shared" si="19"/>
        <v>27</v>
      </c>
      <c r="O15" s="266">
        <f t="shared" si="20"/>
        <v>59</v>
      </c>
      <c r="P15" s="30">
        <v>14</v>
      </c>
      <c r="Q15" s="30"/>
      <c r="R15" s="30">
        <v>8</v>
      </c>
      <c r="S15" s="30"/>
      <c r="T15" s="30">
        <v>27</v>
      </c>
      <c r="U15" s="30">
        <v>59</v>
      </c>
      <c r="V15" s="28">
        <f t="shared" si="6"/>
        <v>3</v>
      </c>
      <c r="W15" s="30"/>
      <c r="X15" s="30"/>
      <c r="Y15" s="30"/>
      <c r="Z15" s="30"/>
      <c r="AA15" s="30"/>
      <c r="AB15" s="30"/>
      <c r="AC15" s="28">
        <f t="shared" si="7"/>
        <v>0</v>
      </c>
      <c r="AD15" s="205"/>
      <c r="AE15" s="205"/>
      <c r="AF15" s="205"/>
      <c r="AG15" s="205"/>
      <c r="AH15" s="205"/>
      <c r="AI15" s="205"/>
      <c r="AJ15" s="28">
        <f t="shared" si="8"/>
        <v>0</v>
      </c>
      <c r="AK15" s="30"/>
      <c r="AL15" s="30"/>
      <c r="AM15" s="30"/>
      <c r="AN15" s="30"/>
      <c r="AO15" s="30"/>
      <c r="AP15" s="30"/>
      <c r="AQ15" s="28">
        <f t="shared" si="9"/>
        <v>0</v>
      </c>
      <c r="AR15" s="205"/>
      <c r="AS15" s="205"/>
      <c r="AT15" s="205"/>
      <c r="AU15" s="205"/>
      <c r="AV15" s="205"/>
      <c r="AW15" s="205"/>
      <c r="AX15" s="28">
        <f t="shared" si="21"/>
        <v>0</v>
      </c>
      <c r="AY15" s="30"/>
      <c r="AZ15" s="30"/>
      <c r="BA15" s="30"/>
      <c r="BB15" s="30"/>
      <c r="BC15" s="30"/>
      <c r="BD15" s="30"/>
      <c r="BE15" s="28">
        <f t="shared" si="22"/>
        <v>0</v>
      </c>
      <c r="BF15" s="205"/>
      <c r="BG15" s="205"/>
      <c r="BH15" s="205"/>
      <c r="BI15" s="205"/>
      <c r="BJ15" s="205"/>
      <c r="BK15" s="205"/>
      <c r="BL15" s="28">
        <f t="shared" si="10"/>
        <v>0</v>
      </c>
      <c r="BM15" s="30"/>
      <c r="BN15" s="30"/>
      <c r="BO15" s="30"/>
      <c r="BP15" s="30"/>
      <c r="BQ15" s="30"/>
      <c r="BR15" s="30"/>
      <c r="BS15" s="28">
        <f t="shared" si="23"/>
        <v>0</v>
      </c>
      <c r="BT15" s="205"/>
      <c r="BU15" s="205"/>
      <c r="BV15" s="205"/>
      <c r="BW15" s="205"/>
      <c r="BX15" s="205"/>
      <c r="BY15" s="205"/>
      <c r="BZ15" s="28">
        <f t="shared" si="11"/>
        <v>0</v>
      </c>
      <c r="CA15" s="30"/>
      <c r="CB15" s="30"/>
      <c r="CC15" s="30"/>
      <c r="CD15" s="30"/>
      <c r="CE15" s="30"/>
      <c r="CF15" s="30"/>
      <c r="CG15" s="28">
        <f t="shared" si="24"/>
        <v>0</v>
      </c>
    </row>
    <row r="16" spans="1:88" ht="21" customHeight="1" x14ac:dyDescent="0.15">
      <c r="A16" s="24" t="s">
        <v>40</v>
      </c>
      <c r="B16" s="194" t="s">
        <v>220</v>
      </c>
      <c r="C16" s="195"/>
      <c r="D16" s="196">
        <v>2</v>
      </c>
      <c r="E16" s="196"/>
      <c r="F16" s="196"/>
      <c r="G16" s="28">
        <f t="shared" si="12"/>
        <v>2</v>
      </c>
      <c r="H16" s="28">
        <f t="shared" si="13"/>
        <v>72</v>
      </c>
      <c r="I16" s="266">
        <f t="shared" si="14"/>
        <v>20</v>
      </c>
      <c r="J16" s="266">
        <f t="shared" si="15"/>
        <v>10</v>
      </c>
      <c r="K16" s="266">
        <f t="shared" si="16"/>
        <v>0</v>
      </c>
      <c r="L16" s="266">
        <f t="shared" si="17"/>
        <v>10</v>
      </c>
      <c r="M16" s="266">
        <f t="shared" si="18"/>
        <v>0</v>
      </c>
      <c r="N16" s="266">
        <f t="shared" si="19"/>
        <v>0</v>
      </c>
      <c r="O16" s="266">
        <f t="shared" si="20"/>
        <v>52</v>
      </c>
      <c r="P16" s="205"/>
      <c r="Q16" s="205"/>
      <c r="R16" s="205"/>
      <c r="S16" s="205"/>
      <c r="T16" s="205"/>
      <c r="U16" s="205"/>
      <c r="V16" s="28">
        <f t="shared" si="6"/>
        <v>0</v>
      </c>
      <c r="W16" s="30">
        <v>10</v>
      </c>
      <c r="X16" s="30"/>
      <c r="Y16" s="30">
        <v>10</v>
      </c>
      <c r="Z16" s="30"/>
      <c r="AA16" s="30"/>
      <c r="AB16" s="30">
        <v>52</v>
      </c>
      <c r="AC16" s="28">
        <f t="shared" si="7"/>
        <v>2</v>
      </c>
      <c r="AD16" s="205"/>
      <c r="AE16" s="205"/>
      <c r="AF16" s="205"/>
      <c r="AG16" s="205"/>
      <c r="AH16" s="205"/>
      <c r="AI16" s="205"/>
      <c r="AJ16" s="28">
        <f t="shared" si="8"/>
        <v>0</v>
      </c>
      <c r="AK16" s="30"/>
      <c r="AL16" s="30"/>
      <c r="AM16" s="30"/>
      <c r="AN16" s="30"/>
      <c r="AO16" s="30"/>
      <c r="AP16" s="30"/>
      <c r="AQ16" s="28">
        <f t="shared" si="9"/>
        <v>0</v>
      </c>
      <c r="AR16" s="205"/>
      <c r="AS16" s="205"/>
      <c r="AT16" s="205"/>
      <c r="AU16" s="205"/>
      <c r="AV16" s="205"/>
      <c r="AW16" s="205"/>
      <c r="AX16" s="28">
        <f t="shared" si="21"/>
        <v>0</v>
      </c>
      <c r="AY16" s="30"/>
      <c r="AZ16" s="30"/>
      <c r="BA16" s="30"/>
      <c r="BB16" s="30"/>
      <c r="BC16" s="30"/>
      <c r="BD16" s="30"/>
      <c r="BE16" s="28">
        <f t="shared" si="22"/>
        <v>0</v>
      </c>
      <c r="BF16" s="205"/>
      <c r="BG16" s="205"/>
      <c r="BH16" s="205"/>
      <c r="BI16" s="205"/>
      <c r="BJ16" s="205"/>
      <c r="BK16" s="205"/>
      <c r="BL16" s="28">
        <f t="shared" si="10"/>
        <v>0</v>
      </c>
      <c r="BM16" s="30"/>
      <c r="BN16" s="30"/>
      <c r="BO16" s="30"/>
      <c r="BP16" s="30"/>
      <c r="BQ16" s="30"/>
      <c r="BR16" s="30"/>
      <c r="BS16" s="28">
        <f t="shared" si="23"/>
        <v>0</v>
      </c>
      <c r="BT16" s="205"/>
      <c r="BU16" s="205"/>
      <c r="BV16" s="205"/>
      <c r="BW16" s="205"/>
      <c r="BX16" s="205"/>
      <c r="BY16" s="205"/>
      <c r="BZ16" s="28">
        <f t="shared" si="11"/>
        <v>0</v>
      </c>
      <c r="CA16" s="30"/>
      <c r="CB16" s="30"/>
      <c r="CC16" s="30"/>
      <c r="CD16" s="30"/>
      <c r="CE16" s="30"/>
      <c r="CF16" s="30"/>
      <c r="CG16" s="28">
        <f t="shared" si="24"/>
        <v>0</v>
      </c>
    </row>
    <row r="17" spans="1:85" ht="21" customHeight="1" x14ac:dyDescent="0.15">
      <c r="A17" s="24" t="s">
        <v>41</v>
      </c>
      <c r="B17" s="197" t="s">
        <v>131</v>
      </c>
      <c r="C17" s="198"/>
      <c r="D17" s="199">
        <v>12</v>
      </c>
      <c r="E17" s="199"/>
      <c r="F17" s="199"/>
      <c r="G17" s="28">
        <f t="shared" si="12"/>
        <v>2</v>
      </c>
      <c r="H17" s="28">
        <f t="shared" si="13"/>
        <v>72</v>
      </c>
      <c r="I17" s="266">
        <f t="shared" si="14"/>
        <v>20</v>
      </c>
      <c r="J17" s="266">
        <f t="shared" si="15"/>
        <v>0</v>
      </c>
      <c r="K17" s="266">
        <f t="shared" si="16"/>
        <v>20</v>
      </c>
      <c r="L17" s="266">
        <f t="shared" si="17"/>
        <v>0</v>
      </c>
      <c r="M17" s="266">
        <f t="shared" si="18"/>
        <v>0</v>
      </c>
      <c r="N17" s="266">
        <f t="shared" si="19"/>
        <v>0</v>
      </c>
      <c r="O17" s="266">
        <f t="shared" si="20"/>
        <v>52</v>
      </c>
      <c r="P17" s="30"/>
      <c r="Q17" s="30">
        <v>10</v>
      </c>
      <c r="R17" s="30"/>
      <c r="S17" s="30"/>
      <c r="T17" s="30"/>
      <c r="U17" s="30">
        <v>26</v>
      </c>
      <c r="V17" s="28">
        <f t="shared" si="6"/>
        <v>1</v>
      </c>
      <c r="W17" s="30"/>
      <c r="X17" s="30">
        <v>10</v>
      </c>
      <c r="Y17" s="30"/>
      <c r="Z17" s="30"/>
      <c r="AA17" s="30"/>
      <c r="AB17" s="30">
        <v>26</v>
      </c>
      <c r="AC17" s="28">
        <f t="shared" si="7"/>
        <v>1</v>
      </c>
      <c r="AD17" s="99"/>
      <c r="AE17" s="99"/>
      <c r="AF17" s="99"/>
      <c r="AG17" s="99"/>
      <c r="AH17" s="99"/>
      <c r="AI17" s="99"/>
      <c r="AJ17" s="28">
        <f t="shared" si="8"/>
        <v>0</v>
      </c>
      <c r="AK17" s="30"/>
      <c r="AL17" s="30"/>
      <c r="AM17" s="30"/>
      <c r="AN17" s="30"/>
      <c r="AO17" s="30"/>
      <c r="AP17" s="30"/>
      <c r="AQ17" s="28">
        <f t="shared" si="9"/>
        <v>0</v>
      </c>
      <c r="AR17" s="99"/>
      <c r="AS17" s="99"/>
      <c r="AT17" s="99"/>
      <c r="AU17" s="99"/>
      <c r="AV17" s="99"/>
      <c r="AW17" s="99"/>
      <c r="AX17" s="28">
        <f t="shared" si="21"/>
        <v>0</v>
      </c>
      <c r="AY17" s="30"/>
      <c r="AZ17" s="30"/>
      <c r="BA17" s="30"/>
      <c r="BB17" s="30"/>
      <c r="BC17" s="30"/>
      <c r="BD17" s="30"/>
      <c r="BE17" s="28">
        <f t="shared" si="22"/>
        <v>0</v>
      </c>
      <c r="BF17" s="99"/>
      <c r="BG17" s="99"/>
      <c r="BH17" s="99"/>
      <c r="BI17" s="99"/>
      <c r="BJ17" s="99"/>
      <c r="BK17" s="99"/>
      <c r="BL17" s="28">
        <f t="shared" si="10"/>
        <v>0</v>
      </c>
      <c r="BM17" s="30"/>
      <c r="BN17" s="30"/>
      <c r="BO17" s="30"/>
      <c r="BP17" s="30"/>
      <c r="BQ17" s="30"/>
      <c r="BR17" s="30"/>
      <c r="BS17" s="28">
        <f t="shared" si="23"/>
        <v>0</v>
      </c>
      <c r="BT17" s="99"/>
      <c r="BU17" s="99"/>
      <c r="BV17" s="99"/>
      <c r="BW17" s="99"/>
      <c r="BX17" s="99"/>
      <c r="BY17" s="99"/>
      <c r="BZ17" s="28">
        <f t="shared" si="11"/>
        <v>0</v>
      </c>
      <c r="CA17" s="30"/>
      <c r="CB17" s="30"/>
      <c r="CC17" s="30"/>
      <c r="CD17" s="30"/>
      <c r="CE17" s="30"/>
      <c r="CF17" s="30"/>
      <c r="CG17" s="28">
        <f t="shared" si="24"/>
        <v>0</v>
      </c>
    </row>
    <row r="18" spans="1:85" ht="21" customHeight="1" x14ac:dyDescent="0.15">
      <c r="A18" s="24" t="s">
        <v>42</v>
      </c>
      <c r="B18" s="279" t="s">
        <v>199</v>
      </c>
      <c r="C18" s="195"/>
      <c r="D18" s="196">
        <v>1</v>
      </c>
      <c r="E18" s="196"/>
      <c r="F18" s="196"/>
      <c r="G18" s="28">
        <f t="shared" si="12"/>
        <v>2</v>
      </c>
      <c r="H18" s="28">
        <f t="shared" si="13"/>
        <v>72</v>
      </c>
      <c r="I18" s="266">
        <f t="shared" si="14"/>
        <v>24</v>
      </c>
      <c r="J18" s="266">
        <f t="shared" si="15"/>
        <v>14</v>
      </c>
      <c r="K18" s="266">
        <f t="shared" si="16"/>
        <v>0</v>
      </c>
      <c r="L18" s="266">
        <f t="shared" si="17"/>
        <v>10</v>
      </c>
      <c r="M18" s="266">
        <f t="shared" si="18"/>
        <v>0</v>
      </c>
      <c r="N18" s="266">
        <f t="shared" si="19"/>
        <v>0</v>
      </c>
      <c r="O18" s="266">
        <f t="shared" si="20"/>
        <v>48</v>
      </c>
      <c r="P18" s="205">
        <v>14</v>
      </c>
      <c r="Q18" s="205"/>
      <c r="R18" s="205">
        <v>10</v>
      </c>
      <c r="S18" s="205"/>
      <c r="T18" s="205"/>
      <c r="U18" s="205">
        <v>48</v>
      </c>
      <c r="V18" s="28">
        <f t="shared" si="6"/>
        <v>2</v>
      </c>
      <c r="W18" s="30"/>
      <c r="X18" s="30"/>
      <c r="Y18" s="30"/>
      <c r="Z18" s="30"/>
      <c r="AA18" s="30"/>
      <c r="AB18" s="30"/>
      <c r="AC18" s="28">
        <f t="shared" si="7"/>
        <v>0</v>
      </c>
      <c r="AD18" s="205"/>
      <c r="AE18" s="205"/>
      <c r="AF18" s="205"/>
      <c r="AG18" s="205"/>
      <c r="AH18" s="205"/>
      <c r="AI18" s="205"/>
      <c r="AJ18" s="28">
        <f t="shared" si="8"/>
        <v>0</v>
      </c>
      <c r="AK18" s="30"/>
      <c r="AL18" s="30"/>
      <c r="AM18" s="30"/>
      <c r="AN18" s="30"/>
      <c r="AO18" s="30"/>
      <c r="AP18" s="30"/>
      <c r="AQ18" s="28">
        <f t="shared" si="9"/>
        <v>0</v>
      </c>
      <c r="AR18" s="205"/>
      <c r="AS18" s="205"/>
      <c r="AT18" s="205"/>
      <c r="AU18" s="205"/>
      <c r="AV18" s="205"/>
      <c r="AW18" s="205"/>
      <c r="AX18" s="28">
        <f t="shared" si="21"/>
        <v>0</v>
      </c>
      <c r="AY18" s="30"/>
      <c r="AZ18" s="30"/>
      <c r="BA18" s="30"/>
      <c r="BB18" s="30"/>
      <c r="BC18" s="30"/>
      <c r="BD18" s="30"/>
      <c r="BE18" s="28">
        <f t="shared" si="22"/>
        <v>0</v>
      </c>
      <c r="BF18" s="205"/>
      <c r="BG18" s="205"/>
      <c r="BH18" s="205"/>
      <c r="BI18" s="205"/>
      <c r="BJ18" s="205"/>
      <c r="BK18" s="205"/>
      <c r="BL18" s="28">
        <f t="shared" si="10"/>
        <v>0</v>
      </c>
      <c r="BM18" s="30"/>
      <c r="BN18" s="30"/>
      <c r="BO18" s="30"/>
      <c r="BP18" s="30"/>
      <c r="BQ18" s="30"/>
      <c r="BR18" s="30"/>
      <c r="BS18" s="28">
        <f t="shared" si="23"/>
        <v>0</v>
      </c>
      <c r="BT18" s="205"/>
      <c r="BU18" s="205"/>
      <c r="BV18" s="205"/>
      <c r="BW18" s="205"/>
      <c r="BX18" s="205"/>
      <c r="BY18" s="205"/>
      <c r="BZ18" s="28">
        <f t="shared" si="11"/>
        <v>0</v>
      </c>
      <c r="CA18" s="30"/>
      <c r="CB18" s="30"/>
      <c r="CC18" s="30"/>
      <c r="CD18" s="30"/>
      <c r="CE18" s="30"/>
      <c r="CF18" s="30"/>
      <c r="CG18" s="28">
        <f t="shared" si="24"/>
        <v>0</v>
      </c>
    </row>
    <row r="19" spans="1:85" ht="21" customHeight="1" x14ac:dyDescent="0.15">
      <c r="A19" s="24" t="s">
        <v>43</v>
      </c>
      <c r="B19" s="200" t="s">
        <v>200</v>
      </c>
      <c r="C19" s="195"/>
      <c r="D19" s="196">
        <v>3</v>
      </c>
      <c r="E19" s="196"/>
      <c r="F19" s="196"/>
      <c r="G19" s="28">
        <f t="shared" si="12"/>
        <v>3</v>
      </c>
      <c r="H19" s="28">
        <f t="shared" si="13"/>
        <v>108</v>
      </c>
      <c r="I19" s="266">
        <f t="shared" si="14"/>
        <v>24</v>
      </c>
      <c r="J19" s="266">
        <f t="shared" si="15"/>
        <v>8</v>
      </c>
      <c r="K19" s="266">
        <f t="shared" si="16"/>
        <v>0</v>
      </c>
      <c r="L19" s="266">
        <f t="shared" si="17"/>
        <v>16</v>
      </c>
      <c r="M19" s="266">
        <f t="shared" si="18"/>
        <v>0</v>
      </c>
      <c r="N19" s="266">
        <f t="shared" si="19"/>
        <v>0</v>
      </c>
      <c r="O19" s="266">
        <f t="shared" si="20"/>
        <v>84</v>
      </c>
      <c r="P19" s="205"/>
      <c r="Q19" s="205"/>
      <c r="R19" s="205"/>
      <c r="S19" s="205"/>
      <c r="T19" s="205"/>
      <c r="U19" s="205"/>
      <c r="V19" s="28">
        <f t="shared" si="6"/>
        <v>0</v>
      </c>
      <c r="W19" s="30"/>
      <c r="X19" s="30"/>
      <c r="Y19" s="30"/>
      <c r="Z19" s="30"/>
      <c r="AA19" s="30"/>
      <c r="AB19" s="30"/>
      <c r="AC19" s="28">
        <f t="shared" si="7"/>
        <v>0</v>
      </c>
      <c r="AD19" s="205">
        <v>8</v>
      </c>
      <c r="AE19" s="205"/>
      <c r="AF19" s="205">
        <v>16</v>
      </c>
      <c r="AG19" s="205"/>
      <c r="AH19" s="205"/>
      <c r="AI19" s="205">
        <v>84</v>
      </c>
      <c r="AJ19" s="28">
        <f t="shared" si="8"/>
        <v>3</v>
      </c>
      <c r="AK19" s="30"/>
      <c r="AL19" s="30"/>
      <c r="AM19" s="30"/>
      <c r="AN19" s="30"/>
      <c r="AO19" s="30"/>
      <c r="AP19" s="30"/>
      <c r="AQ19" s="28">
        <f t="shared" si="9"/>
        <v>0</v>
      </c>
      <c r="AR19" s="205"/>
      <c r="AS19" s="205"/>
      <c r="AT19" s="205"/>
      <c r="AU19" s="205"/>
      <c r="AV19" s="205"/>
      <c r="AW19" s="205"/>
      <c r="AX19" s="28">
        <f t="shared" si="21"/>
        <v>0</v>
      </c>
      <c r="AY19" s="30"/>
      <c r="AZ19" s="30"/>
      <c r="BA19" s="30"/>
      <c r="BB19" s="30"/>
      <c r="BC19" s="30"/>
      <c r="BD19" s="30"/>
      <c r="BE19" s="28">
        <f t="shared" si="22"/>
        <v>0</v>
      </c>
      <c r="BF19" s="205"/>
      <c r="BG19" s="205"/>
      <c r="BH19" s="205"/>
      <c r="BI19" s="205"/>
      <c r="BJ19" s="205"/>
      <c r="BK19" s="205"/>
      <c r="BL19" s="28">
        <f t="shared" si="10"/>
        <v>0</v>
      </c>
      <c r="BM19" s="30"/>
      <c r="BN19" s="30"/>
      <c r="BO19" s="30"/>
      <c r="BP19" s="30"/>
      <c r="BQ19" s="30"/>
      <c r="BR19" s="30"/>
      <c r="BS19" s="28">
        <f t="shared" si="23"/>
        <v>0</v>
      </c>
      <c r="BT19" s="205"/>
      <c r="BU19" s="205"/>
      <c r="BV19" s="205"/>
      <c r="BW19" s="205"/>
      <c r="BX19" s="205"/>
      <c r="BY19" s="205"/>
      <c r="BZ19" s="28">
        <f t="shared" si="11"/>
        <v>0</v>
      </c>
      <c r="CA19" s="30"/>
      <c r="CB19" s="30"/>
      <c r="CC19" s="30"/>
      <c r="CD19" s="30"/>
      <c r="CE19" s="30"/>
      <c r="CF19" s="30"/>
      <c r="CG19" s="28">
        <f t="shared" si="24"/>
        <v>0</v>
      </c>
    </row>
    <row r="20" spans="1:85" ht="21" customHeight="1" x14ac:dyDescent="0.15">
      <c r="A20" s="24" t="s">
        <v>44</v>
      </c>
      <c r="B20" s="200" t="s">
        <v>132</v>
      </c>
      <c r="C20" s="195"/>
      <c r="D20" s="196">
        <v>1</v>
      </c>
      <c r="E20" s="196"/>
      <c r="F20" s="196"/>
      <c r="G20" s="28">
        <f t="shared" si="12"/>
        <v>2</v>
      </c>
      <c r="H20" s="28">
        <f t="shared" si="13"/>
        <v>72</v>
      </c>
      <c r="I20" s="266">
        <f t="shared" si="14"/>
        <v>16</v>
      </c>
      <c r="J20" s="266">
        <f t="shared" si="15"/>
        <v>8</v>
      </c>
      <c r="K20" s="266">
        <f t="shared" si="16"/>
        <v>0</v>
      </c>
      <c r="L20" s="266">
        <f t="shared" si="17"/>
        <v>8</v>
      </c>
      <c r="M20" s="266">
        <f t="shared" si="18"/>
        <v>0</v>
      </c>
      <c r="N20" s="266">
        <f t="shared" si="19"/>
        <v>0</v>
      </c>
      <c r="O20" s="266">
        <f t="shared" si="20"/>
        <v>56</v>
      </c>
      <c r="P20" s="205">
        <v>8</v>
      </c>
      <c r="Q20" s="205"/>
      <c r="R20" s="205">
        <v>8</v>
      </c>
      <c r="S20" s="205"/>
      <c r="T20" s="205"/>
      <c r="U20" s="205">
        <v>56</v>
      </c>
      <c r="V20" s="28">
        <f t="shared" si="6"/>
        <v>2</v>
      </c>
      <c r="W20" s="205"/>
      <c r="X20" s="205"/>
      <c r="Y20" s="205"/>
      <c r="Z20" s="205"/>
      <c r="AA20" s="205"/>
      <c r="AB20" s="205"/>
      <c r="AC20" s="28">
        <f t="shared" si="7"/>
        <v>0</v>
      </c>
      <c r="AD20" s="205"/>
      <c r="AE20" s="205"/>
      <c r="AF20" s="205"/>
      <c r="AG20" s="205"/>
      <c r="AH20" s="205"/>
      <c r="AI20" s="205"/>
      <c r="AJ20" s="28">
        <f t="shared" si="8"/>
        <v>0</v>
      </c>
      <c r="AK20" s="30"/>
      <c r="AL20" s="30"/>
      <c r="AM20" s="30"/>
      <c r="AN20" s="30"/>
      <c r="AO20" s="30"/>
      <c r="AP20" s="30"/>
      <c r="AQ20" s="28">
        <f t="shared" si="9"/>
        <v>0</v>
      </c>
      <c r="AR20" s="205"/>
      <c r="AS20" s="205"/>
      <c r="AT20" s="205"/>
      <c r="AU20" s="205"/>
      <c r="AV20" s="205"/>
      <c r="AW20" s="205"/>
      <c r="AX20" s="28">
        <f t="shared" si="21"/>
        <v>0</v>
      </c>
      <c r="AY20" s="30"/>
      <c r="AZ20" s="30"/>
      <c r="BA20" s="30"/>
      <c r="BB20" s="30"/>
      <c r="BC20" s="30"/>
      <c r="BD20" s="30"/>
      <c r="BE20" s="28">
        <f t="shared" si="22"/>
        <v>0</v>
      </c>
      <c r="BF20" s="205"/>
      <c r="BG20" s="205"/>
      <c r="BH20" s="205"/>
      <c r="BI20" s="205"/>
      <c r="BJ20" s="205"/>
      <c r="BK20" s="205"/>
      <c r="BL20" s="28">
        <f t="shared" si="10"/>
        <v>0</v>
      </c>
      <c r="BM20" s="30"/>
      <c r="BN20" s="30"/>
      <c r="BO20" s="30"/>
      <c r="BP20" s="30"/>
      <c r="BQ20" s="30"/>
      <c r="BR20" s="30"/>
      <c r="BS20" s="28">
        <f t="shared" si="23"/>
        <v>0</v>
      </c>
      <c r="BT20" s="205"/>
      <c r="BU20" s="205"/>
      <c r="BV20" s="205"/>
      <c r="BW20" s="205"/>
      <c r="BX20" s="205"/>
      <c r="BY20" s="205"/>
      <c r="BZ20" s="28">
        <f t="shared" si="11"/>
        <v>0</v>
      </c>
      <c r="CA20" s="30"/>
      <c r="CB20" s="30"/>
      <c r="CC20" s="30"/>
      <c r="CD20" s="30"/>
      <c r="CE20" s="30"/>
      <c r="CF20" s="30"/>
      <c r="CG20" s="28">
        <f t="shared" si="24"/>
        <v>0</v>
      </c>
    </row>
    <row r="21" spans="1:85" ht="21" customHeight="1" x14ac:dyDescent="0.15">
      <c r="A21" s="24" t="s">
        <v>45</v>
      </c>
      <c r="B21" s="200" t="s">
        <v>133</v>
      </c>
      <c r="C21" s="195"/>
      <c r="D21" s="196">
        <v>3</v>
      </c>
      <c r="E21" s="196"/>
      <c r="F21" s="196"/>
      <c r="G21" s="28">
        <f t="shared" si="12"/>
        <v>3</v>
      </c>
      <c r="H21" s="28">
        <f t="shared" si="13"/>
        <v>108</v>
      </c>
      <c r="I21" s="266">
        <f t="shared" si="14"/>
        <v>47</v>
      </c>
      <c r="J21" s="266">
        <f t="shared" si="15"/>
        <v>12</v>
      </c>
      <c r="K21" s="266">
        <f t="shared" si="16"/>
        <v>0</v>
      </c>
      <c r="L21" s="266">
        <f t="shared" si="17"/>
        <v>8</v>
      </c>
      <c r="M21" s="266">
        <f t="shared" si="18"/>
        <v>0</v>
      </c>
      <c r="N21" s="266">
        <f t="shared" si="19"/>
        <v>27</v>
      </c>
      <c r="O21" s="266">
        <f t="shared" si="20"/>
        <v>61</v>
      </c>
      <c r="P21" s="205"/>
      <c r="Q21" s="205"/>
      <c r="R21" s="205"/>
      <c r="S21" s="205"/>
      <c r="T21" s="205"/>
      <c r="U21" s="205"/>
      <c r="V21" s="28">
        <f t="shared" si="6"/>
        <v>0</v>
      </c>
      <c r="W21" s="30"/>
      <c r="X21" s="30"/>
      <c r="Y21" s="30"/>
      <c r="Z21" s="30"/>
      <c r="AA21" s="30"/>
      <c r="AB21" s="30"/>
      <c r="AC21" s="28">
        <f t="shared" si="7"/>
        <v>0</v>
      </c>
      <c r="AD21" s="30">
        <v>12</v>
      </c>
      <c r="AE21" s="30"/>
      <c r="AF21" s="30">
        <v>8</v>
      </c>
      <c r="AG21" s="30"/>
      <c r="AH21" s="30">
        <v>27</v>
      </c>
      <c r="AI21" s="30">
        <v>61</v>
      </c>
      <c r="AJ21" s="28">
        <f t="shared" si="8"/>
        <v>3</v>
      </c>
      <c r="AK21" s="30"/>
      <c r="AL21" s="30"/>
      <c r="AM21" s="30"/>
      <c r="AN21" s="30"/>
      <c r="AO21" s="30"/>
      <c r="AP21" s="30"/>
      <c r="AQ21" s="28">
        <f t="shared" si="9"/>
        <v>0</v>
      </c>
      <c r="AR21" s="205"/>
      <c r="AS21" s="205"/>
      <c r="AT21" s="205"/>
      <c r="AU21" s="205"/>
      <c r="AV21" s="205"/>
      <c r="AW21" s="205"/>
      <c r="AX21" s="28">
        <f t="shared" si="21"/>
        <v>0</v>
      </c>
      <c r="AY21" s="30"/>
      <c r="AZ21" s="30"/>
      <c r="BA21" s="30"/>
      <c r="BB21" s="30"/>
      <c r="BC21" s="30"/>
      <c r="BD21" s="30"/>
      <c r="BE21" s="28">
        <f t="shared" si="22"/>
        <v>0</v>
      </c>
      <c r="BF21" s="205"/>
      <c r="BG21" s="205"/>
      <c r="BH21" s="205"/>
      <c r="BI21" s="205"/>
      <c r="BJ21" s="205"/>
      <c r="BK21" s="205"/>
      <c r="BL21" s="28">
        <f t="shared" si="10"/>
        <v>0</v>
      </c>
      <c r="BM21" s="30"/>
      <c r="BN21" s="30"/>
      <c r="BO21" s="30"/>
      <c r="BP21" s="30"/>
      <c r="BQ21" s="30"/>
      <c r="BR21" s="30"/>
      <c r="BS21" s="28">
        <f t="shared" si="23"/>
        <v>0</v>
      </c>
      <c r="BT21" s="205"/>
      <c r="BU21" s="205"/>
      <c r="BV21" s="205"/>
      <c r="BW21" s="205"/>
      <c r="BX21" s="205"/>
      <c r="BY21" s="205"/>
      <c r="BZ21" s="28">
        <f t="shared" si="11"/>
        <v>0</v>
      </c>
      <c r="CA21" s="30"/>
      <c r="CB21" s="30"/>
      <c r="CC21" s="30"/>
      <c r="CD21" s="30"/>
      <c r="CE21" s="30"/>
      <c r="CF21" s="30"/>
      <c r="CG21" s="28">
        <f t="shared" si="24"/>
        <v>0</v>
      </c>
    </row>
    <row r="22" spans="1:85" ht="21" customHeight="1" x14ac:dyDescent="0.15">
      <c r="A22" s="24" t="s">
        <v>46</v>
      </c>
      <c r="B22" s="200" t="s">
        <v>134</v>
      </c>
      <c r="C22" s="195"/>
      <c r="D22" s="196">
        <v>1</v>
      </c>
      <c r="E22" s="196"/>
      <c r="F22" s="196"/>
      <c r="G22" s="28">
        <f t="shared" si="12"/>
        <v>2</v>
      </c>
      <c r="H22" s="28">
        <f t="shared" si="13"/>
        <v>72</v>
      </c>
      <c r="I22" s="266">
        <f t="shared" si="14"/>
        <v>16</v>
      </c>
      <c r="J22" s="266">
        <f t="shared" si="15"/>
        <v>8</v>
      </c>
      <c r="K22" s="266">
        <f t="shared" si="16"/>
        <v>0</v>
      </c>
      <c r="L22" s="266">
        <f t="shared" si="17"/>
        <v>8</v>
      </c>
      <c r="M22" s="266">
        <f t="shared" si="18"/>
        <v>0</v>
      </c>
      <c r="N22" s="266">
        <f t="shared" si="19"/>
        <v>0</v>
      </c>
      <c r="O22" s="266">
        <f t="shared" si="20"/>
        <v>56</v>
      </c>
      <c r="P22" s="30">
        <v>8</v>
      </c>
      <c r="Q22" s="30"/>
      <c r="R22" s="30">
        <v>8</v>
      </c>
      <c r="S22" s="30"/>
      <c r="T22" s="30"/>
      <c r="U22" s="30">
        <v>56</v>
      </c>
      <c r="V22" s="28">
        <f t="shared" si="6"/>
        <v>2</v>
      </c>
      <c r="W22" s="30"/>
      <c r="X22" s="30"/>
      <c r="Y22" s="30"/>
      <c r="Z22" s="30"/>
      <c r="AA22" s="30"/>
      <c r="AB22" s="30"/>
      <c r="AC22" s="28">
        <f t="shared" si="7"/>
        <v>0</v>
      </c>
      <c r="AD22" s="205"/>
      <c r="AE22" s="205"/>
      <c r="AF22" s="205"/>
      <c r="AG22" s="205"/>
      <c r="AH22" s="205"/>
      <c r="AI22" s="205"/>
      <c r="AJ22" s="28">
        <f t="shared" si="8"/>
        <v>0</v>
      </c>
      <c r="AK22" s="30"/>
      <c r="AL22" s="30"/>
      <c r="AM22" s="30"/>
      <c r="AN22" s="30"/>
      <c r="AO22" s="30"/>
      <c r="AP22" s="30"/>
      <c r="AQ22" s="28">
        <f t="shared" si="9"/>
        <v>0</v>
      </c>
      <c r="AR22" s="205"/>
      <c r="AS22" s="205"/>
      <c r="AT22" s="205"/>
      <c r="AU22" s="205"/>
      <c r="AV22" s="205"/>
      <c r="AW22" s="205"/>
      <c r="AX22" s="28">
        <f t="shared" si="21"/>
        <v>0</v>
      </c>
      <c r="AY22" s="30"/>
      <c r="AZ22" s="30"/>
      <c r="BA22" s="30"/>
      <c r="BB22" s="30"/>
      <c r="BC22" s="30"/>
      <c r="BD22" s="30"/>
      <c r="BE22" s="28">
        <f t="shared" si="22"/>
        <v>0</v>
      </c>
      <c r="BF22" s="205"/>
      <c r="BG22" s="205"/>
      <c r="BH22" s="205"/>
      <c r="BI22" s="205"/>
      <c r="BJ22" s="205"/>
      <c r="BK22" s="205"/>
      <c r="BL22" s="28">
        <f t="shared" si="10"/>
        <v>0</v>
      </c>
      <c r="BM22" s="30"/>
      <c r="BN22" s="30"/>
      <c r="BO22" s="30"/>
      <c r="BP22" s="30"/>
      <c r="BQ22" s="30"/>
      <c r="BR22" s="30"/>
      <c r="BS22" s="28">
        <f t="shared" si="23"/>
        <v>0</v>
      </c>
      <c r="BT22" s="205"/>
      <c r="BU22" s="205"/>
      <c r="BV22" s="205"/>
      <c r="BW22" s="205"/>
      <c r="BX22" s="205"/>
      <c r="BY22" s="205"/>
      <c r="BZ22" s="28">
        <f t="shared" si="11"/>
        <v>0</v>
      </c>
      <c r="CA22" s="30"/>
      <c r="CB22" s="30"/>
      <c r="CC22" s="30"/>
      <c r="CD22" s="30"/>
      <c r="CE22" s="30"/>
      <c r="CF22" s="30"/>
      <c r="CG22" s="28">
        <f t="shared" si="24"/>
        <v>0</v>
      </c>
    </row>
    <row r="23" spans="1:85" ht="26.25" customHeight="1" x14ac:dyDescent="0.15">
      <c r="A23" s="274" t="s">
        <v>47</v>
      </c>
      <c r="B23" s="276" t="s">
        <v>236</v>
      </c>
      <c r="C23" s="202">
        <v>2</v>
      </c>
      <c r="D23" s="203"/>
      <c r="E23" s="203"/>
      <c r="F23" s="203"/>
      <c r="G23" s="28">
        <f t="shared" ref="G23:G66" si="25">V23+AC23+AJ23+AQ23+AX23+BE23+BL23+BS23+BZ23+CG23</f>
        <v>4</v>
      </c>
      <c r="H23" s="28">
        <f t="shared" ref="H23:H66" si="26">O23+I23</f>
        <v>144</v>
      </c>
      <c r="I23" s="263">
        <f t="shared" ref="I23:I66" si="27">SUM(J23:N23)</f>
        <v>78</v>
      </c>
      <c r="J23" s="263">
        <f t="shared" ref="J23:J66" si="28">P23+W23+AD23+AK23+AR23+AY23+BF23+BM23+BT23+CA23</f>
        <v>30</v>
      </c>
      <c r="K23" s="263">
        <f t="shared" ref="K23:K66" si="29">Q23+X23+AE23+AL23+AS23+AZ23+BG23+BN23+BU23+CB23</f>
        <v>0</v>
      </c>
      <c r="L23" s="263">
        <f t="shared" ref="L23:L66" si="30">R23+Y23+AF23+AM23+AT23+BA23+BH23+BO23+BV23+CC23</f>
        <v>30</v>
      </c>
      <c r="M23" s="266">
        <f t="shared" si="18"/>
        <v>0</v>
      </c>
      <c r="N23" s="263">
        <f t="shared" ref="N23:N66" si="31">T23+AA23+AH23+AO23+AV23+BC23+BJ23+BQ23+BX23+CE23</f>
        <v>18</v>
      </c>
      <c r="O23" s="263">
        <f t="shared" ref="O23:O66" si="32">U23+AB23+AI23+AP23+AW23+BD23+BK23+BR23++BY23+CF23</f>
        <v>66</v>
      </c>
      <c r="P23" s="206"/>
      <c r="Q23" s="206"/>
      <c r="R23" s="206"/>
      <c r="S23" s="206"/>
      <c r="T23" s="206"/>
      <c r="U23" s="206"/>
      <c r="V23" s="28">
        <f t="shared" ref="V23:V67" si="33">SUM(P23:U23)/36</f>
        <v>0</v>
      </c>
      <c r="W23" s="30">
        <v>30</v>
      </c>
      <c r="X23" s="30"/>
      <c r="Y23" s="30">
        <v>30</v>
      </c>
      <c r="Z23" s="30"/>
      <c r="AA23" s="30">
        <v>18</v>
      </c>
      <c r="AB23" s="30">
        <v>66</v>
      </c>
      <c r="AC23" s="28">
        <f t="shared" ref="AC23:AC67" si="34">SUM(W23:AB23)/36</f>
        <v>4</v>
      </c>
      <c r="AD23" s="206"/>
      <c r="AE23" s="206"/>
      <c r="AF23" s="206"/>
      <c r="AG23" s="206"/>
      <c r="AH23" s="206"/>
      <c r="AI23" s="206"/>
      <c r="AJ23" s="28">
        <f t="shared" ref="AJ23:AJ67" si="35">SUM(AD23:AI23)/36</f>
        <v>0</v>
      </c>
      <c r="AK23" s="206"/>
      <c r="AL23" s="206"/>
      <c r="AM23" s="206"/>
      <c r="AN23" s="206"/>
      <c r="AO23" s="206"/>
      <c r="AP23" s="206"/>
      <c r="AQ23" s="28">
        <f t="shared" ref="AQ23:AQ67" si="36">SUM(AK23:AP23)/36</f>
        <v>0</v>
      </c>
      <c r="AR23" s="206"/>
      <c r="AS23" s="206"/>
      <c r="AT23" s="206"/>
      <c r="AU23" s="206"/>
      <c r="AV23" s="206"/>
      <c r="AW23" s="206"/>
      <c r="AX23" s="28">
        <f t="shared" ref="AX23:AX67" si="37">SUM(AR23:AW23)/36</f>
        <v>0</v>
      </c>
      <c r="AY23" s="30"/>
      <c r="AZ23" s="30"/>
      <c r="BA23" s="30"/>
      <c r="BB23" s="30"/>
      <c r="BC23" s="30"/>
      <c r="BD23" s="30"/>
      <c r="BE23" s="28">
        <f t="shared" ref="BE23:BE67" si="38">SUM(AY23:BD23)/36</f>
        <v>0</v>
      </c>
      <c r="BF23" s="206"/>
      <c r="BG23" s="206"/>
      <c r="BH23" s="206"/>
      <c r="BI23" s="206"/>
      <c r="BJ23" s="206"/>
      <c r="BK23" s="206"/>
      <c r="BL23" s="28">
        <f t="shared" ref="BL23:BL67" si="39">SUM(BF23:BK23)/36</f>
        <v>0</v>
      </c>
      <c r="BM23" s="30"/>
      <c r="BN23" s="30"/>
      <c r="BO23" s="30"/>
      <c r="BP23" s="30"/>
      <c r="BQ23" s="30"/>
      <c r="BR23" s="30"/>
      <c r="BS23" s="28">
        <f t="shared" ref="BS23:BS67" si="40">SUM(BM23:BR23)/36</f>
        <v>0</v>
      </c>
      <c r="BT23" s="206"/>
      <c r="BU23" s="206"/>
      <c r="BV23" s="206"/>
      <c r="BW23" s="206"/>
      <c r="BX23" s="206"/>
      <c r="BY23" s="206"/>
      <c r="BZ23" s="28">
        <f t="shared" ref="BZ23:BZ67" si="41">SUM(BT23:BY23)/36</f>
        <v>0</v>
      </c>
      <c r="CA23" s="30"/>
      <c r="CB23" s="30"/>
      <c r="CC23" s="30"/>
      <c r="CD23" s="30"/>
      <c r="CE23" s="30"/>
      <c r="CF23" s="30"/>
      <c r="CG23" s="28">
        <f t="shared" ref="CG23:CG67" si="42">SUM(CA23:CF23)/36</f>
        <v>0</v>
      </c>
    </row>
    <row r="24" spans="1:85" ht="22.5" customHeight="1" x14ac:dyDescent="0.15">
      <c r="A24" s="274" t="s">
        <v>48</v>
      </c>
      <c r="B24" s="276" t="s">
        <v>237</v>
      </c>
      <c r="C24" s="202"/>
      <c r="D24" s="203">
        <v>1</v>
      </c>
      <c r="E24" s="203"/>
      <c r="F24" s="203"/>
      <c r="G24" s="28">
        <f t="shared" si="25"/>
        <v>3</v>
      </c>
      <c r="H24" s="28">
        <f t="shared" si="26"/>
        <v>108</v>
      </c>
      <c r="I24" s="263">
        <f t="shared" si="27"/>
        <v>24</v>
      </c>
      <c r="J24" s="263">
        <f t="shared" si="28"/>
        <v>12</v>
      </c>
      <c r="K24" s="263">
        <f t="shared" si="29"/>
        <v>0</v>
      </c>
      <c r="L24" s="263">
        <f t="shared" si="30"/>
        <v>12</v>
      </c>
      <c r="M24" s="266">
        <f t="shared" si="18"/>
        <v>0</v>
      </c>
      <c r="N24" s="263">
        <f t="shared" si="31"/>
        <v>0</v>
      </c>
      <c r="O24" s="263">
        <f t="shared" si="32"/>
        <v>84</v>
      </c>
      <c r="P24" s="206">
        <v>12</v>
      </c>
      <c r="Q24" s="206"/>
      <c r="R24" s="206">
        <v>12</v>
      </c>
      <c r="S24" s="206"/>
      <c r="T24" s="206"/>
      <c r="U24" s="206">
        <v>84</v>
      </c>
      <c r="V24" s="28">
        <f t="shared" si="33"/>
        <v>3</v>
      </c>
      <c r="W24" s="206"/>
      <c r="X24" s="206"/>
      <c r="Y24" s="206"/>
      <c r="Z24" s="206"/>
      <c r="AA24" s="206"/>
      <c r="AB24" s="206"/>
      <c r="AC24" s="28">
        <f t="shared" si="34"/>
        <v>0</v>
      </c>
      <c r="AD24" s="206"/>
      <c r="AE24" s="206"/>
      <c r="AF24" s="206"/>
      <c r="AG24" s="206"/>
      <c r="AH24" s="206"/>
      <c r="AI24" s="206"/>
      <c r="AJ24" s="28">
        <f t="shared" si="35"/>
        <v>0</v>
      </c>
      <c r="AK24" s="30"/>
      <c r="AL24" s="30"/>
      <c r="AM24" s="30"/>
      <c r="AN24" s="30"/>
      <c r="AO24" s="30"/>
      <c r="AP24" s="30"/>
      <c r="AQ24" s="28">
        <f t="shared" si="36"/>
        <v>0</v>
      </c>
      <c r="AR24" s="206"/>
      <c r="AS24" s="206"/>
      <c r="AT24" s="206"/>
      <c r="AU24" s="206"/>
      <c r="AV24" s="206"/>
      <c r="AW24" s="206"/>
      <c r="AX24" s="28">
        <f t="shared" si="37"/>
        <v>0</v>
      </c>
      <c r="AY24" s="206"/>
      <c r="AZ24" s="206"/>
      <c r="BA24" s="206"/>
      <c r="BB24" s="206"/>
      <c r="BC24" s="206"/>
      <c r="BD24" s="206"/>
      <c r="BE24" s="28">
        <f t="shared" si="38"/>
        <v>0</v>
      </c>
      <c r="BF24" s="206"/>
      <c r="BG24" s="206"/>
      <c r="BH24" s="206"/>
      <c r="BI24" s="206"/>
      <c r="BJ24" s="206"/>
      <c r="BK24" s="206"/>
      <c r="BL24" s="28">
        <f t="shared" si="39"/>
        <v>0</v>
      </c>
      <c r="BM24" s="30"/>
      <c r="BN24" s="30"/>
      <c r="BO24" s="30"/>
      <c r="BP24" s="30"/>
      <c r="BQ24" s="30"/>
      <c r="BR24" s="30"/>
      <c r="BS24" s="28">
        <f t="shared" si="40"/>
        <v>0</v>
      </c>
      <c r="BT24" s="206"/>
      <c r="BU24" s="206"/>
      <c r="BV24" s="206"/>
      <c r="BW24" s="206"/>
      <c r="BX24" s="206"/>
      <c r="BY24" s="206"/>
      <c r="BZ24" s="28">
        <f t="shared" si="41"/>
        <v>0</v>
      </c>
      <c r="CA24" s="30"/>
      <c r="CB24" s="30"/>
      <c r="CC24" s="30"/>
      <c r="CD24" s="30"/>
      <c r="CE24" s="30"/>
      <c r="CF24" s="30"/>
      <c r="CG24" s="28">
        <f t="shared" si="42"/>
        <v>0</v>
      </c>
    </row>
    <row r="25" spans="1:85" ht="21" customHeight="1" x14ac:dyDescent="0.15">
      <c r="A25" s="274" t="s">
        <v>375</v>
      </c>
      <c r="B25" s="308" t="s">
        <v>224</v>
      </c>
      <c r="C25" s="202"/>
      <c r="D25" s="203">
        <v>2</v>
      </c>
      <c r="E25" s="203"/>
      <c r="F25" s="203"/>
      <c r="G25" s="28">
        <f t="shared" ref="G25" si="43">V25+AC25+AJ25+AQ25+AX25+BE25+BL25+BS25+BZ25+CG25</f>
        <v>4</v>
      </c>
      <c r="H25" s="28">
        <f t="shared" ref="H25" si="44">O25+I25</f>
        <v>144</v>
      </c>
      <c r="I25" s="266">
        <f t="shared" ref="I25" si="45">SUM(J25:N25)</f>
        <v>70</v>
      </c>
      <c r="J25" s="266">
        <f t="shared" ref="J25" si="46">P25+W25+AD25+AK25+AR25+AY25+BF25+BM25+BT25+CA25</f>
        <v>26</v>
      </c>
      <c r="K25" s="266">
        <f t="shared" ref="K25" si="47">Q25+X25+AE25+AL25+AS25+AZ25+BG25+BN25+BU25+CB25</f>
        <v>0</v>
      </c>
      <c r="L25" s="266">
        <f t="shared" ref="L25" si="48">R25+Y25+AF25+AM25+AT25+BA25+BH25+BO25+BV25+CC25</f>
        <v>26</v>
      </c>
      <c r="M25" s="266">
        <f t="shared" si="18"/>
        <v>0</v>
      </c>
      <c r="N25" s="266">
        <f t="shared" ref="N25" si="49">T25+AA25+AH25+AO25+AV25+BC25+BJ25+BQ25+BX25+CE25</f>
        <v>18</v>
      </c>
      <c r="O25" s="266">
        <f t="shared" ref="O25" si="50">U25+AB25+AI25+AP25+AW25+BD25+BK25+BR25++BY25+CF25</f>
        <v>74</v>
      </c>
      <c r="P25" s="206"/>
      <c r="Q25" s="206"/>
      <c r="R25" s="206"/>
      <c r="S25" s="206"/>
      <c r="T25" s="206"/>
      <c r="U25" s="206"/>
      <c r="V25" s="28">
        <f t="shared" ref="V25" si="51">SUM(P25:U25)/36</f>
        <v>0</v>
      </c>
      <c r="W25" s="30">
        <v>26</v>
      </c>
      <c r="X25" s="30"/>
      <c r="Y25" s="30">
        <v>26</v>
      </c>
      <c r="Z25" s="30"/>
      <c r="AA25" s="30">
        <v>18</v>
      </c>
      <c r="AB25" s="30">
        <v>74</v>
      </c>
      <c r="AC25" s="28">
        <f t="shared" ref="AC25" si="52">SUM(W25:AB25)/36</f>
        <v>4</v>
      </c>
      <c r="AD25" s="206"/>
      <c r="AE25" s="206"/>
      <c r="AF25" s="206"/>
      <c r="AG25" s="206"/>
      <c r="AH25" s="206"/>
      <c r="AI25" s="206"/>
      <c r="AJ25" s="28">
        <f t="shared" ref="AJ25" si="53">SUM(AD25:AI25)/36</f>
        <v>0</v>
      </c>
      <c r="AK25" s="30"/>
      <c r="AL25" s="30"/>
      <c r="AM25" s="30"/>
      <c r="AN25" s="30"/>
      <c r="AO25" s="30"/>
      <c r="AP25" s="30"/>
      <c r="AQ25" s="28">
        <f t="shared" ref="AQ25" si="54">SUM(AK25:AP25)/36</f>
        <v>0</v>
      </c>
      <c r="AR25" s="206"/>
      <c r="AS25" s="206"/>
      <c r="AT25" s="206"/>
      <c r="AU25" s="206"/>
      <c r="AV25" s="206"/>
      <c r="AW25" s="206"/>
      <c r="AX25" s="28">
        <f t="shared" ref="AX25" si="55">SUM(AR25:AW25)/36</f>
        <v>0</v>
      </c>
      <c r="AY25" s="30"/>
      <c r="AZ25" s="30"/>
      <c r="BA25" s="30"/>
      <c r="BB25" s="30"/>
      <c r="BC25" s="30"/>
      <c r="BD25" s="30"/>
      <c r="BE25" s="28">
        <f t="shared" ref="BE25" si="56">SUM(AY25:BD25)/36</f>
        <v>0</v>
      </c>
      <c r="BF25" s="206"/>
      <c r="BG25" s="206"/>
      <c r="BH25" s="206"/>
      <c r="BI25" s="206"/>
      <c r="BJ25" s="206"/>
      <c r="BK25" s="206"/>
      <c r="BL25" s="28">
        <f t="shared" ref="BL25" si="57">SUM(BF25:BK25)/36</f>
        <v>0</v>
      </c>
      <c r="BM25" s="30"/>
      <c r="BN25" s="30"/>
      <c r="BO25" s="30"/>
      <c r="BP25" s="30"/>
      <c r="BQ25" s="30"/>
      <c r="BR25" s="30"/>
      <c r="BS25" s="28">
        <f t="shared" ref="BS25" si="58">SUM(BM25:BR25)/36</f>
        <v>0</v>
      </c>
      <c r="BT25" s="206"/>
      <c r="BU25" s="206"/>
      <c r="BV25" s="206"/>
      <c r="BW25" s="206"/>
      <c r="BX25" s="206"/>
      <c r="BY25" s="206"/>
      <c r="BZ25" s="28">
        <f t="shared" ref="BZ25" si="59">SUM(BT25:BY25)/36</f>
        <v>0</v>
      </c>
      <c r="CA25" s="30"/>
      <c r="CB25" s="30"/>
      <c r="CC25" s="30"/>
      <c r="CD25" s="30"/>
      <c r="CE25" s="30"/>
      <c r="CF25" s="30"/>
      <c r="CG25" s="28">
        <f t="shared" ref="CG25" si="60">SUM(CA25:CF25)/36</f>
        <v>0</v>
      </c>
    </row>
    <row r="26" spans="1:85" ht="21" customHeight="1" x14ac:dyDescent="0.15">
      <c r="A26" s="274" t="s">
        <v>49</v>
      </c>
      <c r="B26" s="182" t="s">
        <v>238</v>
      </c>
      <c r="C26" s="202">
        <v>1</v>
      </c>
      <c r="D26" s="203"/>
      <c r="E26" s="203"/>
      <c r="F26" s="203">
        <v>1</v>
      </c>
      <c r="G26" s="28">
        <f t="shared" si="25"/>
        <v>2</v>
      </c>
      <c r="H26" s="28">
        <f t="shared" si="26"/>
        <v>72</v>
      </c>
      <c r="I26" s="263">
        <f t="shared" si="27"/>
        <v>54</v>
      </c>
      <c r="J26" s="263">
        <f t="shared" si="28"/>
        <v>14</v>
      </c>
      <c r="K26" s="263">
        <f t="shared" si="29"/>
        <v>0</v>
      </c>
      <c r="L26" s="263">
        <f t="shared" si="30"/>
        <v>14</v>
      </c>
      <c r="M26" s="266">
        <f t="shared" si="18"/>
        <v>8</v>
      </c>
      <c r="N26" s="263">
        <f t="shared" si="31"/>
        <v>18</v>
      </c>
      <c r="O26" s="263">
        <f t="shared" si="32"/>
        <v>18</v>
      </c>
      <c r="P26" s="206">
        <v>14</v>
      </c>
      <c r="Q26" s="206"/>
      <c r="R26" s="206">
        <v>14</v>
      </c>
      <c r="S26" s="206">
        <v>8</v>
      </c>
      <c r="T26" s="206">
        <v>18</v>
      </c>
      <c r="U26" s="206">
        <v>18</v>
      </c>
      <c r="V26" s="28">
        <f t="shared" si="33"/>
        <v>2</v>
      </c>
      <c r="W26" s="30"/>
      <c r="X26" s="30"/>
      <c r="Y26" s="30"/>
      <c r="Z26" s="30"/>
      <c r="AA26" s="30"/>
      <c r="AB26" s="30"/>
      <c r="AC26" s="28">
        <f t="shared" si="34"/>
        <v>0</v>
      </c>
      <c r="AD26" s="206"/>
      <c r="AE26" s="206"/>
      <c r="AF26" s="206"/>
      <c r="AG26" s="206"/>
      <c r="AH26" s="206"/>
      <c r="AI26" s="206"/>
      <c r="AJ26" s="28">
        <f t="shared" si="35"/>
        <v>0</v>
      </c>
      <c r="AK26" s="30"/>
      <c r="AL26" s="30"/>
      <c r="AM26" s="30"/>
      <c r="AN26" s="30"/>
      <c r="AO26" s="30"/>
      <c r="AP26" s="30"/>
      <c r="AQ26" s="28">
        <f t="shared" si="36"/>
        <v>0</v>
      </c>
      <c r="AR26" s="206"/>
      <c r="AS26" s="206"/>
      <c r="AT26" s="206"/>
      <c r="AU26" s="206"/>
      <c r="AV26" s="206"/>
      <c r="AW26" s="206"/>
      <c r="AX26" s="28">
        <f t="shared" si="37"/>
        <v>0</v>
      </c>
      <c r="AY26" s="30"/>
      <c r="AZ26" s="30"/>
      <c r="BA26" s="30"/>
      <c r="BB26" s="30"/>
      <c r="BC26" s="30"/>
      <c r="BD26" s="30"/>
      <c r="BE26" s="28">
        <f t="shared" si="38"/>
        <v>0</v>
      </c>
      <c r="BF26" s="206"/>
      <c r="BG26" s="206"/>
      <c r="BH26" s="206"/>
      <c r="BI26" s="206"/>
      <c r="BJ26" s="206"/>
      <c r="BK26" s="206"/>
      <c r="BL26" s="28">
        <f t="shared" si="39"/>
        <v>0</v>
      </c>
      <c r="BM26" s="30"/>
      <c r="BN26" s="30"/>
      <c r="BO26" s="30"/>
      <c r="BP26" s="30"/>
      <c r="BQ26" s="30"/>
      <c r="BR26" s="30"/>
      <c r="BS26" s="28">
        <f t="shared" si="40"/>
        <v>0</v>
      </c>
      <c r="BT26" s="206"/>
      <c r="BU26" s="206"/>
      <c r="BV26" s="206"/>
      <c r="BW26" s="206"/>
      <c r="BX26" s="206"/>
      <c r="BY26" s="206"/>
      <c r="BZ26" s="28">
        <f t="shared" si="41"/>
        <v>0</v>
      </c>
      <c r="CA26" s="30"/>
      <c r="CB26" s="30"/>
      <c r="CC26" s="30"/>
      <c r="CD26" s="30"/>
      <c r="CE26" s="30"/>
      <c r="CF26" s="30"/>
      <c r="CG26" s="28">
        <f t="shared" si="42"/>
        <v>0</v>
      </c>
    </row>
    <row r="27" spans="1:85" ht="21" customHeight="1" x14ac:dyDescent="0.15">
      <c r="A27" s="274" t="s">
        <v>50</v>
      </c>
      <c r="B27" s="182" t="s">
        <v>239</v>
      </c>
      <c r="C27" s="202"/>
      <c r="D27" s="203">
        <v>1</v>
      </c>
      <c r="E27" s="203"/>
      <c r="F27" s="203"/>
      <c r="G27" s="28">
        <f t="shared" ref="G27" si="61">V27+AC27+AJ27+AQ27+AX27+BE27+BL27+BS27+BZ27+CG27</f>
        <v>2</v>
      </c>
      <c r="H27" s="28">
        <f t="shared" ref="H27" si="62">O27+I27</f>
        <v>72</v>
      </c>
      <c r="I27" s="266">
        <f t="shared" ref="I27" si="63">SUM(J27:N27)</f>
        <v>54</v>
      </c>
      <c r="J27" s="266">
        <f t="shared" ref="J27" si="64">P27+W27+AD27+AK27+AR27+AY27+BF27+BM27+BT27+CA27</f>
        <v>14</v>
      </c>
      <c r="K27" s="266">
        <f t="shared" ref="K27" si="65">Q27+X27+AE27+AL27+AS27+AZ27+BG27+BN27+BU27+CB27</f>
        <v>0</v>
      </c>
      <c r="L27" s="266">
        <f t="shared" ref="L27" si="66">R27+Y27+AF27+AM27+AT27+BA27+BH27+BO27+BV27+CC27</f>
        <v>14</v>
      </c>
      <c r="M27" s="266">
        <f t="shared" si="18"/>
        <v>8</v>
      </c>
      <c r="N27" s="266">
        <f t="shared" ref="N27" si="67">T27+AA27+AH27+AO27+AV27+BC27+BJ27+BQ27+BX27+CE27</f>
        <v>18</v>
      </c>
      <c r="O27" s="266">
        <f t="shared" ref="O27" si="68">U27+AB27+AI27+AP27+AW27+BD27+BK27+BR27++BY27+CF27</f>
        <v>18</v>
      </c>
      <c r="P27" s="206">
        <v>14</v>
      </c>
      <c r="Q27" s="206"/>
      <c r="R27" s="206">
        <v>14</v>
      </c>
      <c r="S27" s="206">
        <v>8</v>
      </c>
      <c r="T27" s="206">
        <v>18</v>
      </c>
      <c r="U27" s="206">
        <v>18</v>
      </c>
      <c r="V27" s="28">
        <f t="shared" ref="V27" si="69">SUM(P27:U27)/36</f>
        <v>2</v>
      </c>
      <c r="W27" s="30"/>
      <c r="X27" s="30"/>
      <c r="Y27" s="30"/>
      <c r="Z27" s="30"/>
      <c r="AA27" s="30"/>
      <c r="AB27" s="30"/>
      <c r="AC27" s="28">
        <f t="shared" si="34"/>
        <v>0</v>
      </c>
      <c r="AD27" s="206"/>
      <c r="AE27" s="206"/>
      <c r="AF27" s="206"/>
      <c r="AG27" s="206"/>
      <c r="AH27" s="206"/>
      <c r="AI27" s="206"/>
      <c r="AJ27" s="28">
        <f t="shared" si="35"/>
        <v>0</v>
      </c>
      <c r="AK27" s="30"/>
      <c r="AL27" s="30"/>
      <c r="AM27" s="30"/>
      <c r="AN27" s="30"/>
      <c r="AO27" s="30"/>
      <c r="AP27" s="30"/>
      <c r="AQ27" s="28">
        <f t="shared" si="36"/>
        <v>0</v>
      </c>
      <c r="AR27" s="206"/>
      <c r="AS27" s="206"/>
      <c r="AT27" s="206"/>
      <c r="AU27" s="206"/>
      <c r="AV27" s="206"/>
      <c r="AW27" s="206"/>
      <c r="AX27" s="28">
        <f t="shared" si="37"/>
        <v>0</v>
      </c>
      <c r="AY27" s="30"/>
      <c r="AZ27" s="30"/>
      <c r="BA27" s="30"/>
      <c r="BB27" s="30"/>
      <c r="BC27" s="30"/>
      <c r="BD27" s="30"/>
      <c r="BE27" s="28">
        <f t="shared" si="38"/>
        <v>0</v>
      </c>
      <c r="BF27" s="206"/>
      <c r="BG27" s="206"/>
      <c r="BH27" s="206"/>
      <c r="BI27" s="206"/>
      <c r="BJ27" s="206"/>
      <c r="BK27" s="206"/>
      <c r="BL27" s="28">
        <f t="shared" si="39"/>
        <v>0</v>
      </c>
      <c r="BM27" s="30"/>
      <c r="BN27" s="30"/>
      <c r="BO27" s="30"/>
      <c r="BP27" s="30"/>
      <c r="BQ27" s="30"/>
      <c r="BR27" s="30"/>
      <c r="BS27" s="28">
        <f t="shared" si="40"/>
        <v>0</v>
      </c>
      <c r="BT27" s="206"/>
      <c r="BU27" s="206"/>
      <c r="BV27" s="206"/>
      <c r="BW27" s="206"/>
      <c r="BX27" s="206"/>
      <c r="BY27" s="206"/>
      <c r="BZ27" s="28">
        <f t="shared" si="41"/>
        <v>0</v>
      </c>
      <c r="CA27" s="30"/>
      <c r="CB27" s="30"/>
      <c r="CC27" s="30"/>
      <c r="CD27" s="30"/>
      <c r="CE27" s="30"/>
      <c r="CF27" s="30"/>
      <c r="CG27" s="28">
        <f t="shared" si="42"/>
        <v>0</v>
      </c>
    </row>
    <row r="28" spans="1:85" ht="21" customHeight="1" x14ac:dyDescent="0.15">
      <c r="A28" s="274" t="s">
        <v>51</v>
      </c>
      <c r="B28" s="201" t="s">
        <v>240</v>
      </c>
      <c r="C28" s="202"/>
      <c r="D28" s="203">
        <v>4</v>
      </c>
      <c r="E28" s="203"/>
      <c r="F28" s="203"/>
      <c r="G28" s="28">
        <f t="shared" si="25"/>
        <v>4</v>
      </c>
      <c r="H28" s="28">
        <f t="shared" si="26"/>
        <v>144</v>
      </c>
      <c r="I28" s="263">
        <f t="shared" si="27"/>
        <v>52</v>
      </c>
      <c r="J28" s="263">
        <f t="shared" si="28"/>
        <v>0</v>
      </c>
      <c r="K28" s="263">
        <f t="shared" si="29"/>
        <v>52</v>
      </c>
      <c r="L28" s="263">
        <f t="shared" si="30"/>
        <v>0</v>
      </c>
      <c r="M28" s="266">
        <f t="shared" si="18"/>
        <v>0</v>
      </c>
      <c r="N28" s="263">
        <f t="shared" si="31"/>
        <v>0</v>
      </c>
      <c r="O28" s="263">
        <f t="shared" si="32"/>
        <v>92</v>
      </c>
      <c r="P28" s="206"/>
      <c r="Q28" s="206"/>
      <c r="R28" s="206"/>
      <c r="S28" s="206"/>
      <c r="T28" s="206"/>
      <c r="U28" s="206"/>
      <c r="V28" s="28">
        <f t="shared" si="33"/>
        <v>0</v>
      </c>
      <c r="W28" s="30"/>
      <c r="X28" s="30"/>
      <c r="Y28" s="30"/>
      <c r="Z28" s="30"/>
      <c r="AA28" s="30"/>
      <c r="AB28" s="30"/>
      <c r="AC28" s="28">
        <f t="shared" si="34"/>
        <v>0</v>
      </c>
      <c r="AD28" s="206"/>
      <c r="AE28" s="206">
        <v>26</v>
      </c>
      <c r="AF28" s="206"/>
      <c r="AG28" s="206"/>
      <c r="AH28" s="206"/>
      <c r="AI28" s="206">
        <v>46</v>
      </c>
      <c r="AJ28" s="28">
        <f t="shared" si="35"/>
        <v>2</v>
      </c>
      <c r="AK28" s="30"/>
      <c r="AL28" s="30">
        <v>26</v>
      </c>
      <c r="AM28" s="30"/>
      <c r="AN28" s="30"/>
      <c r="AO28" s="30"/>
      <c r="AP28" s="30">
        <v>46</v>
      </c>
      <c r="AQ28" s="28">
        <f t="shared" si="36"/>
        <v>2</v>
      </c>
      <c r="AR28" s="206"/>
      <c r="AS28" s="206"/>
      <c r="AT28" s="206"/>
      <c r="AU28" s="206"/>
      <c r="AV28" s="206"/>
      <c r="AW28" s="206"/>
      <c r="AX28" s="28">
        <f t="shared" si="37"/>
        <v>0</v>
      </c>
      <c r="AY28" s="30"/>
      <c r="AZ28" s="30"/>
      <c r="BA28" s="30"/>
      <c r="BB28" s="30"/>
      <c r="BC28" s="30"/>
      <c r="BD28" s="30"/>
      <c r="BE28" s="28">
        <f t="shared" si="38"/>
        <v>0</v>
      </c>
      <c r="BF28" s="206"/>
      <c r="BG28" s="206"/>
      <c r="BH28" s="206"/>
      <c r="BI28" s="206"/>
      <c r="BJ28" s="206"/>
      <c r="BK28" s="206"/>
      <c r="BL28" s="28">
        <f t="shared" si="39"/>
        <v>0</v>
      </c>
      <c r="BM28" s="30"/>
      <c r="BN28" s="30"/>
      <c r="BO28" s="30"/>
      <c r="BP28" s="30"/>
      <c r="BQ28" s="30"/>
      <c r="BR28" s="30"/>
      <c r="BS28" s="28">
        <f t="shared" si="40"/>
        <v>0</v>
      </c>
      <c r="BT28" s="206"/>
      <c r="BU28" s="206"/>
      <c r="BV28" s="206"/>
      <c r="BW28" s="206"/>
      <c r="BX28" s="206"/>
      <c r="BY28" s="206"/>
      <c r="BZ28" s="28">
        <f t="shared" si="41"/>
        <v>0</v>
      </c>
      <c r="CA28" s="206"/>
      <c r="CB28" s="206"/>
      <c r="CC28" s="206"/>
      <c r="CD28" s="206"/>
      <c r="CE28" s="206"/>
      <c r="CF28" s="206"/>
      <c r="CG28" s="28">
        <f t="shared" si="42"/>
        <v>0</v>
      </c>
    </row>
    <row r="29" spans="1:85" ht="21" customHeight="1" x14ac:dyDescent="0.15">
      <c r="A29" s="274" t="s">
        <v>52</v>
      </c>
      <c r="B29" s="276" t="s">
        <v>225</v>
      </c>
      <c r="C29" s="202"/>
      <c r="D29" s="203">
        <v>4</v>
      </c>
      <c r="E29" s="203"/>
      <c r="F29" s="203"/>
      <c r="G29" s="28">
        <f t="shared" si="25"/>
        <v>3</v>
      </c>
      <c r="H29" s="28">
        <f t="shared" si="26"/>
        <v>108</v>
      </c>
      <c r="I29" s="263">
        <f t="shared" si="27"/>
        <v>52</v>
      </c>
      <c r="J29" s="263">
        <f t="shared" si="28"/>
        <v>22</v>
      </c>
      <c r="K29" s="263">
        <f t="shared" si="29"/>
        <v>0</v>
      </c>
      <c r="L29" s="263">
        <f t="shared" si="30"/>
        <v>22</v>
      </c>
      <c r="M29" s="266">
        <f t="shared" si="18"/>
        <v>8</v>
      </c>
      <c r="N29" s="263">
        <f t="shared" si="31"/>
        <v>0</v>
      </c>
      <c r="O29" s="263">
        <f t="shared" si="32"/>
        <v>56</v>
      </c>
      <c r="P29" s="206"/>
      <c r="Q29" s="206"/>
      <c r="R29" s="206"/>
      <c r="S29" s="206"/>
      <c r="T29" s="206"/>
      <c r="U29" s="206"/>
      <c r="V29" s="28">
        <f t="shared" si="33"/>
        <v>0</v>
      </c>
      <c r="W29" s="30"/>
      <c r="X29" s="30"/>
      <c r="Y29" s="30"/>
      <c r="Z29" s="30"/>
      <c r="AA29" s="30"/>
      <c r="AB29" s="30"/>
      <c r="AC29" s="28">
        <f t="shared" si="34"/>
        <v>0</v>
      </c>
      <c r="AD29" s="206"/>
      <c r="AE29" s="206"/>
      <c r="AF29" s="206"/>
      <c r="AG29" s="206"/>
      <c r="AH29" s="206"/>
      <c r="AI29" s="206"/>
      <c r="AJ29" s="28">
        <f t="shared" si="35"/>
        <v>0</v>
      </c>
      <c r="AK29" s="30">
        <v>22</v>
      </c>
      <c r="AL29" s="30"/>
      <c r="AM29" s="30">
        <v>22</v>
      </c>
      <c r="AN29" s="30">
        <v>8</v>
      </c>
      <c r="AO29" s="30"/>
      <c r="AP29" s="30">
        <v>56</v>
      </c>
      <c r="AQ29" s="28">
        <f t="shared" si="36"/>
        <v>3</v>
      </c>
      <c r="AR29" s="206"/>
      <c r="AS29" s="206"/>
      <c r="AT29" s="206"/>
      <c r="AU29" s="206"/>
      <c r="AV29" s="206"/>
      <c r="AW29" s="206"/>
      <c r="AX29" s="28">
        <f t="shared" si="37"/>
        <v>0</v>
      </c>
      <c r="AY29" s="30"/>
      <c r="AZ29" s="30"/>
      <c r="BA29" s="30"/>
      <c r="BB29" s="30"/>
      <c r="BC29" s="30"/>
      <c r="BD29" s="30"/>
      <c r="BE29" s="28">
        <f t="shared" si="38"/>
        <v>0</v>
      </c>
      <c r="BF29" s="206"/>
      <c r="BG29" s="206"/>
      <c r="BH29" s="206"/>
      <c r="BI29" s="206"/>
      <c r="BJ29" s="206"/>
      <c r="BK29" s="206"/>
      <c r="BL29" s="28">
        <f t="shared" si="39"/>
        <v>0</v>
      </c>
      <c r="BM29" s="206"/>
      <c r="BN29" s="206"/>
      <c r="BO29" s="206"/>
      <c r="BP29" s="206"/>
      <c r="BQ29" s="206"/>
      <c r="BR29" s="206"/>
      <c r="BS29" s="28">
        <f t="shared" si="40"/>
        <v>0</v>
      </c>
      <c r="BT29" s="206"/>
      <c r="BU29" s="206"/>
      <c r="BV29" s="206"/>
      <c r="BW29" s="206"/>
      <c r="BX29" s="206"/>
      <c r="BY29" s="206"/>
      <c r="BZ29" s="28">
        <f t="shared" si="41"/>
        <v>0</v>
      </c>
      <c r="CA29" s="30"/>
      <c r="CB29" s="30"/>
      <c r="CC29" s="30"/>
      <c r="CD29" s="30"/>
      <c r="CE29" s="30"/>
      <c r="CF29" s="30"/>
      <c r="CG29" s="28">
        <f t="shared" si="42"/>
        <v>0</v>
      </c>
    </row>
    <row r="30" spans="1:85" ht="21" customHeight="1" x14ac:dyDescent="0.15">
      <c r="A30" s="274" t="s">
        <v>53</v>
      </c>
      <c r="B30" s="276" t="s">
        <v>241</v>
      </c>
      <c r="C30" s="202">
        <v>4</v>
      </c>
      <c r="D30" s="203">
        <v>3</v>
      </c>
      <c r="E30" s="203"/>
      <c r="F30" s="203"/>
      <c r="G30" s="28">
        <f t="shared" si="25"/>
        <v>4</v>
      </c>
      <c r="H30" s="28">
        <f t="shared" si="26"/>
        <v>144</v>
      </c>
      <c r="I30" s="263">
        <f t="shared" si="27"/>
        <v>86</v>
      </c>
      <c r="J30" s="263">
        <f t="shared" si="28"/>
        <v>26</v>
      </c>
      <c r="K30" s="263">
        <f t="shared" si="29"/>
        <v>0</v>
      </c>
      <c r="L30" s="263">
        <f t="shared" si="30"/>
        <v>26</v>
      </c>
      <c r="M30" s="266">
        <f t="shared" si="18"/>
        <v>16</v>
      </c>
      <c r="N30" s="263">
        <f t="shared" si="31"/>
        <v>18</v>
      </c>
      <c r="O30" s="263">
        <f t="shared" si="32"/>
        <v>58</v>
      </c>
      <c r="P30" s="206"/>
      <c r="Q30" s="206"/>
      <c r="R30" s="206"/>
      <c r="S30" s="206"/>
      <c r="T30" s="206"/>
      <c r="U30" s="206"/>
      <c r="V30" s="28">
        <f t="shared" si="33"/>
        <v>0</v>
      </c>
      <c r="W30" s="30"/>
      <c r="X30" s="30"/>
      <c r="Y30" s="30"/>
      <c r="Z30" s="30"/>
      <c r="AA30" s="30"/>
      <c r="AB30" s="30"/>
      <c r="AC30" s="28">
        <f t="shared" si="34"/>
        <v>0</v>
      </c>
      <c r="AD30" s="206">
        <v>12</v>
      </c>
      <c r="AE30" s="206"/>
      <c r="AF30" s="206">
        <v>12</v>
      </c>
      <c r="AG30" s="206">
        <v>8</v>
      </c>
      <c r="AH30" s="206"/>
      <c r="AI30" s="206">
        <v>40</v>
      </c>
      <c r="AJ30" s="28">
        <f t="shared" si="35"/>
        <v>2</v>
      </c>
      <c r="AK30" s="30">
        <v>14</v>
      </c>
      <c r="AL30" s="30"/>
      <c r="AM30" s="30">
        <v>14</v>
      </c>
      <c r="AN30" s="30">
        <v>8</v>
      </c>
      <c r="AO30" s="30">
        <v>18</v>
      </c>
      <c r="AP30" s="30">
        <v>18</v>
      </c>
      <c r="AQ30" s="28">
        <f t="shared" si="36"/>
        <v>2</v>
      </c>
      <c r="AR30" s="206"/>
      <c r="AS30" s="206"/>
      <c r="AT30" s="206"/>
      <c r="AU30" s="206"/>
      <c r="AV30" s="206"/>
      <c r="AW30" s="206"/>
      <c r="AX30" s="28">
        <f t="shared" si="37"/>
        <v>0</v>
      </c>
      <c r="AY30" s="206"/>
      <c r="AZ30" s="206"/>
      <c r="BA30" s="206"/>
      <c r="BB30" s="206"/>
      <c r="BC30" s="206"/>
      <c r="BD30" s="206"/>
      <c r="BE30" s="28">
        <f t="shared" si="38"/>
        <v>0</v>
      </c>
      <c r="BF30" s="206"/>
      <c r="BG30" s="206"/>
      <c r="BH30" s="206"/>
      <c r="BI30" s="206"/>
      <c r="BJ30" s="206"/>
      <c r="BK30" s="206"/>
      <c r="BL30" s="28">
        <f t="shared" si="39"/>
        <v>0</v>
      </c>
      <c r="BM30" s="30"/>
      <c r="BN30" s="30"/>
      <c r="BO30" s="30"/>
      <c r="BP30" s="30"/>
      <c r="BQ30" s="30"/>
      <c r="BR30" s="30"/>
      <c r="BS30" s="28">
        <f t="shared" si="40"/>
        <v>0</v>
      </c>
      <c r="BT30" s="206"/>
      <c r="BU30" s="206"/>
      <c r="BV30" s="206"/>
      <c r="BW30" s="206"/>
      <c r="BX30" s="206"/>
      <c r="BY30" s="206"/>
      <c r="BZ30" s="28">
        <f t="shared" si="41"/>
        <v>0</v>
      </c>
      <c r="CA30" s="30"/>
      <c r="CB30" s="30"/>
      <c r="CC30" s="30"/>
      <c r="CD30" s="30"/>
      <c r="CE30" s="30"/>
      <c r="CF30" s="30"/>
      <c r="CG30" s="28">
        <f t="shared" si="42"/>
        <v>0</v>
      </c>
    </row>
    <row r="31" spans="1:85" ht="21" customHeight="1" x14ac:dyDescent="0.15">
      <c r="A31" s="274" t="s">
        <v>54</v>
      </c>
      <c r="B31" s="276" t="s">
        <v>242</v>
      </c>
      <c r="C31" s="202"/>
      <c r="D31" s="203">
        <v>34</v>
      </c>
      <c r="E31" s="203"/>
      <c r="F31" s="203"/>
      <c r="G31" s="28">
        <f t="shared" si="25"/>
        <v>6</v>
      </c>
      <c r="H31" s="28">
        <f t="shared" si="26"/>
        <v>216</v>
      </c>
      <c r="I31" s="263">
        <f t="shared" si="27"/>
        <v>112</v>
      </c>
      <c r="J31" s="263">
        <f t="shared" si="28"/>
        <v>48</v>
      </c>
      <c r="K31" s="263">
        <f t="shared" si="29"/>
        <v>0</v>
      </c>
      <c r="L31" s="263">
        <f t="shared" si="30"/>
        <v>48</v>
      </c>
      <c r="M31" s="266">
        <f t="shared" si="18"/>
        <v>16</v>
      </c>
      <c r="N31" s="263">
        <f t="shared" si="31"/>
        <v>0</v>
      </c>
      <c r="O31" s="263">
        <f t="shared" si="32"/>
        <v>104</v>
      </c>
      <c r="P31" s="206"/>
      <c r="Q31" s="206"/>
      <c r="R31" s="206"/>
      <c r="S31" s="206"/>
      <c r="T31" s="206"/>
      <c r="U31" s="206"/>
      <c r="V31" s="28">
        <f t="shared" si="33"/>
        <v>0</v>
      </c>
      <c r="W31" s="30"/>
      <c r="X31" s="30"/>
      <c r="Y31" s="30"/>
      <c r="Z31" s="30"/>
      <c r="AA31" s="30"/>
      <c r="AB31" s="30"/>
      <c r="AC31" s="28">
        <f t="shared" si="34"/>
        <v>0</v>
      </c>
      <c r="AD31" s="206">
        <v>26</v>
      </c>
      <c r="AE31" s="206"/>
      <c r="AF31" s="206">
        <v>26</v>
      </c>
      <c r="AG31" s="206">
        <v>8</v>
      </c>
      <c r="AH31" s="206"/>
      <c r="AI31" s="206">
        <v>48</v>
      </c>
      <c r="AJ31" s="28">
        <f t="shared" si="35"/>
        <v>3</v>
      </c>
      <c r="AK31" s="30">
        <v>22</v>
      </c>
      <c r="AL31" s="30"/>
      <c r="AM31" s="30">
        <v>22</v>
      </c>
      <c r="AN31" s="30">
        <v>8</v>
      </c>
      <c r="AO31" s="30"/>
      <c r="AP31" s="30">
        <v>56</v>
      </c>
      <c r="AQ31" s="28">
        <f t="shared" si="36"/>
        <v>3</v>
      </c>
      <c r="AR31" s="206"/>
      <c r="AS31" s="206"/>
      <c r="AT31" s="206"/>
      <c r="AU31" s="206"/>
      <c r="AV31" s="206"/>
      <c r="AW31" s="206"/>
      <c r="AX31" s="28">
        <f t="shared" si="37"/>
        <v>0</v>
      </c>
      <c r="AY31" s="30"/>
      <c r="AZ31" s="30"/>
      <c r="BA31" s="30"/>
      <c r="BB31" s="30"/>
      <c r="BC31" s="30"/>
      <c r="BD31" s="30"/>
      <c r="BE31" s="28">
        <f t="shared" si="38"/>
        <v>0</v>
      </c>
      <c r="BF31" s="206"/>
      <c r="BG31" s="206"/>
      <c r="BH31" s="206"/>
      <c r="BI31" s="206"/>
      <c r="BJ31" s="206"/>
      <c r="BK31" s="206"/>
      <c r="BL31" s="28">
        <f t="shared" si="39"/>
        <v>0</v>
      </c>
      <c r="BM31" s="30"/>
      <c r="BN31" s="30"/>
      <c r="BO31" s="30"/>
      <c r="BP31" s="30"/>
      <c r="BQ31" s="30"/>
      <c r="BR31" s="30"/>
      <c r="BS31" s="28">
        <f t="shared" si="40"/>
        <v>0</v>
      </c>
      <c r="BT31" s="206"/>
      <c r="BU31" s="206"/>
      <c r="BV31" s="206"/>
      <c r="BW31" s="206"/>
      <c r="BX31" s="206"/>
      <c r="BY31" s="206"/>
      <c r="BZ31" s="28">
        <f t="shared" si="41"/>
        <v>0</v>
      </c>
      <c r="CA31" s="30"/>
      <c r="CB31" s="30"/>
      <c r="CC31" s="30"/>
      <c r="CD31" s="30"/>
      <c r="CE31" s="30"/>
      <c r="CF31" s="30"/>
      <c r="CG31" s="28">
        <f t="shared" si="42"/>
        <v>0</v>
      </c>
    </row>
    <row r="32" spans="1:85" ht="21" customHeight="1" x14ac:dyDescent="0.15">
      <c r="A32" s="274" t="s">
        <v>55</v>
      </c>
      <c r="B32" s="276" t="s">
        <v>243</v>
      </c>
      <c r="C32" s="202">
        <v>8</v>
      </c>
      <c r="D32" s="203">
        <v>7</v>
      </c>
      <c r="E32" s="203"/>
      <c r="F32" s="203"/>
      <c r="G32" s="28">
        <f t="shared" si="25"/>
        <v>8</v>
      </c>
      <c r="H32" s="28">
        <f t="shared" si="26"/>
        <v>288</v>
      </c>
      <c r="I32" s="263">
        <f t="shared" si="27"/>
        <v>138</v>
      </c>
      <c r="J32" s="263">
        <f t="shared" si="28"/>
        <v>52</v>
      </c>
      <c r="K32" s="263">
        <f t="shared" si="29"/>
        <v>0</v>
      </c>
      <c r="L32" s="263">
        <f t="shared" si="30"/>
        <v>52</v>
      </c>
      <c r="M32" s="266">
        <f t="shared" si="18"/>
        <v>16</v>
      </c>
      <c r="N32" s="263">
        <f t="shared" si="31"/>
        <v>18</v>
      </c>
      <c r="O32" s="263">
        <f t="shared" si="32"/>
        <v>150</v>
      </c>
      <c r="P32" s="206"/>
      <c r="Q32" s="206"/>
      <c r="R32" s="206"/>
      <c r="S32" s="206"/>
      <c r="T32" s="206"/>
      <c r="U32" s="206"/>
      <c r="V32" s="28">
        <f t="shared" si="33"/>
        <v>0</v>
      </c>
      <c r="W32" s="30"/>
      <c r="X32" s="30"/>
      <c r="Y32" s="30"/>
      <c r="Z32" s="30"/>
      <c r="AA32" s="30"/>
      <c r="AB32" s="30"/>
      <c r="AC32" s="28">
        <f t="shared" si="34"/>
        <v>0</v>
      </c>
      <c r="AD32" s="206"/>
      <c r="AE32" s="206"/>
      <c r="AF32" s="206"/>
      <c r="AG32" s="206"/>
      <c r="AH32" s="206"/>
      <c r="AI32" s="206"/>
      <c r="AJ32" s="28">
        <f t="shared" si="35"/>
        <v>0</v>
      </c>
      <c r="AK32" s="30"/>
      <c r="AL32" s="30"/>
      <c r="AM32" s="30"/>
      <c r="AN32" s="30"/>
      <c r="AO32" s="30"/>
      <c r="AP32" s="30"/>
      <c r="AQ32" s="28">
        <f t="shared" si="36"/>
        <v>0</v>
      </c>
      <c r="AR32" s="206"/>
      <c r="AS32" s="206"/>
      <c r="AT32" s="206"/>
      <c r="AU32" s="206"/>
      <c r="AV32" s="206"/>
      <c r="AW32" s="206"/>
      <c r="AX32" s="28">
        <f t="shared" si="37"/>
        <v>0</v>
      </c>
      <c r="AY32" s="30"/>
      <c r="AZ32" s="30"/>
      <c r="BA32" s="30"/>
      <c r="BB32" s="30"/>
      <c r="BC32" s="30"/>
      <c r="BD32" s="30"/>
      <c r="BE32" s="28">
        <f t="shared" si="38"/>
        <v>0</v>
      </c>
      <c r="BF32" s="206">
        <v>26</v>
      </c>
      <c r="BG32" s="206"/>
      <c r="BH32" s="206">
        <v>26</v>
      </c>
      <c r="BI32" s="206">
        <v>8</v>
      </c>
      <c r="BJ32" s="206"/>
      <c r="BK32" s="206">
        <v>84</v>
      </c>
      <c r="BL32" s="28">
        <f t="shared" ref="BL32" si="70">SUM(BF32:BK32)/36</f>
        <v>4</v>
      </c>
      <c r="BM32" s="30">
        <v>26</v>
      </c>
      <c r="BN32" s="30"/>
      <c r="BO32" s="30">
        <v>26</v>
      </c>
      <c r="BP32" s="30">
        <v>8</v>
      </c>
      <c r="BQ32" s="30">
        <v>18</v>
      </c>
      <c r="BR32" s="30">
        <v>66</v>
      </c>
      <c r="BS32" s="28">
        <f t="shared" si="40"/>
        <v>4</v>
      </c>
      <c r="BT32" s="206"/>
      <c r="BU32" s="206"/>
      <c r="BV32" s="206"/>
      <c r="BW32" s="206"/>
      <c r="BX32" s="206"/>
      <c r="BY32" s="206"/>
      <c r="BZ32" s="28">
        <f t="shared" si="41"/>
        <v>0</v>
      </c>
      <c r="CA32" s="30"/>
      <c r="CB32" s="30"/>
      <c r="CC32" s="30"/>
      <c r="CD32" s="30"/>
      <c r="CE32" s="30"/>
      <c r="CF32" s="30"/>
      <c r="CG32" s="28">
        <f t="shared" si="42"/>
        <v>0</v>
      </c>
    </row>
    <row r="33" spans="1:85" ht="30" customHeight="1" x14ac:dyDescent="0.15">
      <c r="A33" s="274" t="s">
        <v>56</v>
      </c>
      <c r="B33" s="276" t="s">
        <v>244</v>
      </c>
      <c r="C33" s="202"/>
      <c r="D33" s="203">
        <v>2</v>
      </c>
      <c r="E33" s="203"/>
      <c r="F33" s="203"/>
      <c r="G33" s="28">
        <f t="shared" ref="G33:G46" si="71">V33+AC33+AJ33+AQ33+AX33+BE33+BL33+BS33+BZ33+CG33</f>
        <v>2</v>
      </c>
      <c r="H33" s="28">
        <f t="shared" ref="H33:H46" si="72">O33+I33</f>
        <v>72</v>
      </c>
      <c r="I33" s="266">
        <f t="shared" ref="I33:I46" si="73">SUM(J33:N33)</f>
        <v>36</v>
      </c>
      <c r="J33" s="266">
        <f t="shared" ref="J33:J46" si="74">P33+W33+AD33+AK33+AR33+AY33+BF33+BM33+BT33+CA33</f>
        <v>14</v>
      </c>
      <c r="K33" s="266">
        <f t="shared" ref="K33:K46" si="75">Q33+X33+AE33+AL33+AS33+AZ33+BG33+BN33+BU33+CB33</f>
        <v>0</v>
      </c>
      <c r="L33" s="266">
        <f t="shared" ref="L33:L46" si="76">R33+Y33+AF33+AM33+AT33+BA33+BH33+BO33+BV33+CC33</f>
        <v>14</v>
      </c>
      <c r="M33" s="266">
        <f t="shared" si="18"/>
        <v>8</v>
      </c>
      <c r="N33" s="266">
        <f t="shared" ref="N33:N46" si="77">T33+AA33+AH33+AO33+AV33+BC33+BJ33+BQ33+BX33+CE33</f>
        <v>0</v>
      </c>
      <c r="O33" s="266">
        <f t="shared" ref="O33:O46" si="78">U33+AB33+AI33+AP33+AW33+BD33+BK33+BR33++BY33+CF33</f>
        <v>36</v>
      </c>
      <c r="P33" s="206"/>
      <c r="Q33" s="206"/>
      <c r="R33" s="206"/>
      <c r="S33" s="206"/>
      <c r="T33" s="206"/>
      <c r="U33" s="206"/>
      <c r="V33" s="28">
        <f t="shared" ref="V33:V46" si="79">SUM(P33:U33)/36</f>
        <v>0</v>
      </c>
      <c r="W33" s="30">
        <v>14</v>
      </c>
      <c r="X33" s="30"/>
      <c r="Y33" s="30">
        <v>14</v>
      </c>
      <c r="Z33" s="30">
        <v>8</v>
      </c>
      <c r="AA33" s="30"/>
      <c r="AB33" s="30">
        <v>36</v>
      </c>
      <c r="AC33" s="28">
        <f t="shared" ref="AC33:AC46" si="80">SUM(W33:AB33)/36</f>
        <v>2</v>
      </c>
      <c r="AD33" s="206"/>
      <c r="AE33" s="206"/>
      <c r="AF33" s="206"/>
      <c r="AG33" s="206"/>
      <c r="AH33" s="206"/>
      <c r="AI33" s="206"/>
      <c r="AJ33" s="28">
        <f t="shared" ref="AJ33:AJ46" si="81">SUM(AD33:AI33)/36</f>
        <v>0</v>
      </c>
      <c r="AK33" s="30"/>
      <c r="AL33" s="30"/>
      <c r="AM33" s="30"/>
      <c r="AN33" s="30"/>
      <c r="AO33" s="30"/>
      <c r="AP33" s="30"/>
      <c r="AQ33" s="28">
        <f t="shared" ref="AQ33:AQ46" si="82">SUM(AK33:AP33)/36</f>
        <v>0</v>
      </c>
      <c r="AR33" s="206"/>
      <c r="AS33" s="206"/>
      <c r="AT33" s="206"/>
      <c r="AU33" s="206"/>
      <c r="AV33" s="206"/>
      <c r="AW33" s="206"/>
      <c r="AX33" s="28">
        <f t="shared" ref="AX33:AX46" si="83">SUM(AR33:AW33)/36</f>
        <v>0</v>
      </c>
      <c r="AY33" s="30"/>
      <c r="AZ33" s="30"/>
      <c r="BA33" s="30"/>
      <c r="BB33" s="30"/>
      <c r="BC33" s="30"/>
      <c r="BD33" s="30"/>
      <c r="BE33" s="28">
        <f t="shared" ref="BE33:BE46" si="84">SUM(AY33:BD33)/36</f>
        <v>0</v>
      </c>
      <c r="BF33" s="206"/>
      <c r="BG33" s="206"/>
      <c r="BH33" s="206"/>
      <c r="BI33" s="206"/>
      <c r="BJ33" s="206"/>
      <c r="BK33" s="206"/>
      <c r="BL33" s="28">
        <f t="shared" ref="BL33:BL46" si="85">SUM(BF33:BK33)/36</f>
        <v>0</v>
      </c>
      <c r="BM33" s="30"/>
      <c r="BN33" s="30"/>
      <c r="BO33" s="30"/>
      <c r="BP33" s="30"/>
      <c r="BQ33" s="30"/>
      <c r="BR33" s="30"/>
      <c r="BS33" s="28">
        <f t="shared" ref="BS33:BS46" si="86">SUM(BM33:BR33)/36</f>
        <v>0</v>
      </c>
      <c r="BT33" s="206"/>
      <c r="BU33" s="206"/>
      <c r="BV33" s="206"/>
      <c r="BW33" s="206"/>
      <c r="BX33" s="206"/>
      <c r="BY33" s="206"/>
      <c r="BZ33" s="28">
        <f t="shared" ref="BZ33:BZ46" si="87">SUM(BT33:BY33)/36</f>
        <v>0</v>
      </c>
      <c r="CA33" s="242"/>
      <c r="CB33" s="243"/>
      <c r="CC33" s="242"/>
      <c r="CD33" s="242"/>
      <c r="CE33" s="30"/>
      <c r="CF33" s="30"/>
      <c r="CG33" s="28">
        <f t="shared" ref="CG33:CG46" si="88">SUM(CA33:CF33)/36</f>
        <v>0</v>
      </c>
    </row>
    <row r="34" spans="1:85" ht="36" customHeight="1" x14ac:dyDescent="0.15">
      <c r="A34" s="274" t="s">
        <v>57</v>
      </c>
      <c r="B34" s="276" t="s">
        <v>245</v>
      </c>
      <c r="C34" s="202"/>
      <c r="D34" s="203">
        <v>7</v>
      </c>
      <c r="E34" s="203"/>
      <c r="F34" s="203"/>
      <c r="G34" s="28">
        <f t="shared" si="71"/>
        <v>2</v>
      </c>
      <c r="H34" s="28">
        <f t="shared" si="72"/>
        <v>72</v>
      </c>
      <c r="I34" s="266">
        <f t="shared" si="73"/>
        <v>32</v>
      </c>
      <c r="J34" s="266">
        <f t="shared" si="74"/>
        <v>12</v>
      </c>
      <c r="K34" s="266">
        <f t="shared" si="75"/>
        <v>0</v>
      </c>
      <c r="L34" s="266">
        <f t="shared" si="76"/>
        <v>12</v>
      </c>
      <c r="M34" s="266">
        <f t="shared" si="18"/>
        <v>8</v>
      </c>
      <c r="N34" s="266">
        <f t="shared" si="77"/>
        <v>0</v>
      </c>
      <c r="O34" s="266">
        <f t="shared" si="78"/>
        <v>40</v>
      </c>
      <c r="P34" s="206"/>
      <c r="Q34" s="206"/>
      <c r="R34" s="206"/>
      <c r="S34" s="206"/>
      <c r="T34" s="206"/>
      <c r="U34" s="206"/>
      <c r="V34" s="28">
        <f t="shared" si="79"/>
        <v>0</v>
      </c>
      <c r="W34" s="30"/>
      <c r="X34" s="30"/>
      <c r="Y34" s="30"/>
      <c r="Z34" s="30"/>
      <c r="AA34" s="30"/>
      <c r="AB34" s="30"/>
      <c r="AC34" s="28">
        <f t="shared" si="80"/>
        <v>0</v>
      </c>
      <c r="AD34" s="30"/>
      <c r="AE34" s="30"/>
      <c r="AF34" s="30"/>
      <c r="AG34" s="30"/>
      <c r="AH34" s="30"/>
      <c r="AI34" s="30"/>
      <c r="AJ34" s="28">
        <f t="shared" si="81"/>
        <v>0</v>
      </c>
      <c r="AK34" s="30"/>
      <c r="AL34" s="30"/>
      <c r="AM34" s="30"/>
      <c r="AN34" s="30"/>
      <c r="AO34" s="30"/>
      <c r="AP34" s="30"/>
      <c r="AQ34" s="28">
        <f t="shared" si="82"/>
        <v>0</v>
      </c>
      <c r="AR34" s="206"/>
      <c r="AS34" s="206"/>
      <c r="AT34" s="206"/>
      <c r="AU34" s="206"/>
      <c r="AV34" s="206"/>
      <c r="AW34" s="206"/>
      <c r="AX34" s="28">
        <f t="shared" si="83"/>
        <v>0</v>
      </c>
      <c r="AY34" s="30"/>
      <c r="AZ34" s="30"/>
      <c r="BA34" s="30"/>
      <c r="BB34" s="30"/>
      <c r="BC34" s="30"/>
      <c r="BD34" s="30"/>
      <c r="BE34" s="28">
        <f t="shared" si="84"/>
        <v>0</v>
      </c>
      <c r="BF34" s="30">
        <v>12</v>
      </c>
      <c r="BG34" s="30"/>
      <c r="BH34" s="30">
        <v>12</v>
      </c>
      <c r="BI34" s="30">
        <v>8</v>
      </c>
      <c r="BJ34" s="30"/>
      <c r="BK34" s="30">
        <v>40</v>
      </c>
      <c r="BL34" s="28">
        <f t="shared" si="85"/>
        <v>2</v>
      </c>
      <c r="BM34" s="30"/>
      <c r="BN34" s="30"/>
      <c r="BO34" s="30"/>
      <c r="BP34" s="30"/>
      <c r="BQ34" s="30"/>
      <c r="BR34" s="30"/>
      <c r="BS34" s="28">
        <f t="shared" si="86"/>
        <v>0</v>
      </c>
      <c r="BT34" s="206"/>
      <c r="BU34" s="206"/>
      <c r="BV34" s="206"/>
      <c r="BW34" s="206"/>
      <c r="BX34" s="206"/>
      <c r="BY34" s="206"/>
      <c r="BZ34" s="28">
        <f t="shared" si="87"/>
        <v>0</v>
      </c>
      <c r="CA34" s="242"/>
      <c r="CB34" s="243"/>
      <c r="CC34" s="242"/>
      <c r="CD34" s="242"/>
      <c r="CE34" s="30"/>
      <c r="CF34" s="30"/>
      <c r="CG34" s="28">
        <f t="shared" si="88"/>
        <v>0</v>
      </c>
    </row>
    <row r="35" spans="1:85" ht="38.25" customHeight="1" x14ac:dyDescent="0.15">
      <c r="A35" s="274" t="s">
        <v>58</v>
      </c>
      <c r="B35" s="277" t="s">
        <v>246</v>
      </c>
      <c r="C35" s="202">
        <v>5</v>
      </c>
      <c r="D35" s="203"/>
      <c r="E35" s="203"/>
      <c r="F35" s="203"/>
      <c r="G35" s="28">
        <f t="shared" si="71"/>
        <v>3</v>
      </c>
      <c r="H35" s="28">
        <f t="shared" si="72"/>
        <v>108</v>
      </c>
      <c r="I35" s="266">
        <f t="shared" si="73"/>
        <v>70</v>
      </c>
      <c r="J35" s="266">
        <f t="shared" si="74"/>
        <v>22</v>
      </c>
      <c r="K35" s="266">
        <f t="shared" si="75"/>
        <v>0</v>
      </c>
      <c r="L35" s="266">
        <f t="shared" si="76"/>
        <v>22</v>
      </c>
      <c r="M35" s="266">
        <f t="shared" si="18"/>
        <v>8</v>
      </c>
      <c r="N35" s="266">
        <f t="shared" si="77"/>
        <v>18</v>
      </c>
      <c r="O35" s="266">
        <f t="shared" si="78"/>
        <v>38</v>
      </c>
      <c r="P35" s="206"/>
      <c r="Q35" s="206"/>
      <c r="R35" s="206"/>
      <c r="S35" s="206"/>
      <c r="T35" s="206"/>
      <c r="U35" s="206"/>
      <c r="V35" s="28">
        <f t="shared" si="79"/>
        <v>0</v>
      </c>
      <c r="W35" s="30"/>
      <c r="X35" s="30"/>
      <c r="Y35" s="30"/>
      <c r="Z35" s="30"/>
      <c r="AA35" s="30"/>
      <c r="AB35" s="30"/>
      <c r="AC35" s="28">
        <f t="shared" si="80"/>
        <v>0</v>
      </c>
      <c r="AD35" s="30"/>
      <c r="AE35" s="30"/>
      <c r="AF35" s="30"/>
      <c r="AG35" s="30"/>
      <c r="AH35" s="30"/>
      <c r="AI35" s="30"/>
      <c r="AJ35" s="28">
        <f t="shared" si="81"/>
        <v>0</v>
      </c>
      <c r="AK35" s="30"/>
      <c r="AL35" s="30"/>
      <c r="AM35" s="30"/>
      <c r="AN35" s="30"/>
      <c r="AO35" s="30"/>
      <c r="AP35" s="30"/>
      <c r="AQ35" s="28">
        <f t="shared" si="82"/>
        <v>0</v>
      </c>
      <c r="AR35" s="30">
        <v>22</v>
      </c>
      <c r="AS35" s="30"/>
      <c r="AT35" s="30">
        <v>22</v>
      </c>
      <c r="AU35" s="30">
        <v>8</v>
      </c>
      <c r="AV35" s="30">
        <v>18</v>
      </c>
      <c r="AW35" s="30">
        <v>38</v>
      </c>
      <c r="AX35" s="28">
        <f t="shared" si="83"/>
        <v>3</v>
      </c>
      <c r="AY35" s="30"/>
      <c r="AZ35" s="30"/>
      <c r="BA35" s="30"/>
      <c r="BB35" s="30"/>
      <c r="BC35" s="30"/>
      <c r="BD35" s="30"/>
      <c r="BE35" s="28">
        <f t="shared" si="84"/>
        <v>0</v>
      </c>
      <c r="BF35" s="206"/>
      <c r="BG35" s="206"/>
      <c r="BH35" s="206"/>
      <c r="BI35" s="206"/>
      <c r="BJ35" s="206"/>
      <c r="BK35" s="206"/>
      <c r="BL35" s="28">
        <f t="shared" si="85"/>
        <v>0</v>
      </c>
      <c r="BM35" s="30"/>
      <c r="BN35" s="30"/>
      <c r="BO35" s="30"/>
      <c r="BP35" s="30"/>
      <c r="BQ35" s="30"/>
      <c r="BR35" s="30"/>
      <c r="BS35" s="28">
        <f t="shared" si="86"/>
        <v>0</v>
      </c>
      <c r="BT35" s="206"/>
      <c r="BU35" s="206"/>
      <c r="BV35" s="206"/>
      <c r="BW35" s="206"/>
      <c r="BX35" s="206"/>
      <c r="BY35" s="206"/>
      <c r="BZ35" s="28">
        <f t="shared" si="87"/>
        <v>0</v>
      </c>
      <c r="CA35" s="30"/>
      <c r="CB35" s="30"/>
      <c r="CC35" s="30"/>
      <c r="CD35" s="30"/>
      <c r="CE35" s="30"/>
      <c r="CF35" s="30"/>
      <c r="CG35" s="28">
        <f t="shared" si="88"/>
        <v>0</v>
      </c>
    </row>
    <row r="36" spans="1:85" ht="21" customHeight="1" x14ac:dyDescent="0.15">
      <c r="A36" s="274" t="s">
        <v>59</v>
      </c>
      <c r="B36" s="276" t="s">
        <v>247</v>
      </c>
      <c r="C36" s="202">
        <v>4</v>
      </c>
      <c r="D36" s="203"/>
      <c r="E36" s="203"/>
      <c r="F36" s="203"/>
      <c r="G36" s="28">
        <f t="shared" si="71"/>
        <v>3</v>
      </c>
      <c r="H36" s="28">
        <f t="shared" si="72"/>
        <v>108</v>
      </c>
      <c r="I36" s="266">
        <f t="shared" si="73"/>
        <v>78</v>
      </c>
      <c r="J36" s="266">
        <f t="shared" si="74"/>
        <v>26</v>
      </c>
      <c r="K36" s="266">
        <f t="shared" si="75"/>
        <v>0</v>
      </c>
      <c r="L36" s="266">
        <f t="shared" si="76"/>
        <v>26</v>
      </c>
      <c r="M36" s="266">
        <f t="shared" si="18"/>
        <v>8</v>
      </c>
      <c r="N36" s="266">
        <f t="shared" si="77"/>
        <v>18</v>
      </c>
      <c r="O36" s="266">
        <f t="shared" si="78"/>
        <v>30</v>
      </c>
      <c r="P36" s="206"/>
      <c r="Q36" s="206"/>
      <c r="R36" s="206"/>
      <c r="S36" s="206"/>
      <c r="T36" s="206"/>
      <c r="U36" s="206"/>
      <c r="V36" s="28">
        <f t="shared" si="79"/>
        <v>0</v>
      </c>
      <c r="W36" s="39"/>
      <c r="X36" s="39"/>
      <c r="Y36" s="39"/>
      <c r="Z36" s="39"/>
      <c r="AA36" s="39"/>
      <c r="AB36" s="39"/>
      <c r="AC36" s="28">
        <f t="shared" si="80"/>
        <v>0</v>
      </c>
      <c r="AD36" s="39"/>
      <c r="AE36" s="39"/>
      <c r="AF36" s="39"/>
      <c r="AG36" s="39"/>
      <c r="AH36" s="39"/>
      <c r="AI36" s="39"/>
      <c r="AJ36" s="28">
        <f t="shared" si="81"/>
        <v>0</v>
      </c>
      <c r="AK36" s="39">
        <v>26</v>
      </c>
      <c r="AL36" s="39"/>
      <c r="AM36" s="39">
        <v>26</v>
      </c>
      <c r="AN36" s="39">
        <v>8</v>
      </c>
      <c r="AO36" s="39">
        <v>18</v>
      </c>
      <c r="AP36" s="39">
        <v>30</v>
      </c>
      <c r="AQ36" s="28">
        <f t="shared" si="82"/>
        <v>3</v>
      </c>
      <c r="AR36" s="210"/>
      <c r="AS36" s="210"/>
      <c r="AT36" s="210"/>
      <c r="AU36" s="210"/>
      <c r="AV36" s="210"/>
      <c r="AW36" s="210"/>
      <c r="AX36" s="28">
        <f t="shared" si="83"/>
        <v>0</v>
      </c>
      <c r="AY36" s="39"/>
      <c r="AZ36" s="39"/>
      <c r="BA36" s="39"/>
      <c r="BB36" s="39"/>
      <c r="BC36" s="39"/>
      <c r="BD36" s="39"/>
      <c r="BE36" s="28">
        <f t="shared" si="84"/>
        <v>0</v>
      </c>
      <c r="BF36" s="210"/>
      <c r="BG36" s="210"/>
      <c r="BH36" s="210"/>
      <c r="BI36" s="210"/>
      <c r="BJ36" s="210"/>
      <c r="BK36" s="210"/>
      <c r="BL36" s="28">
        <f t="shared" si="85"/>
        <v>0</v>
      </c>
      <c r="BM36" s="39"/>
      <c r="BN36" s="39"/>
      <c r="BO36" s="39"/>
      <c r="BP36" s="39"/>
      <c r="BQ36" s="39"/>
      <c r="BR36" s="39"/>
      <c r="BS36" s="28">
        <f t="shared" si="86"/>
        <v>0</v>
      </c>
      <c r="BT36" s="210"/>
      <c r="BU36" s="210"/>
      <c r="BV36" s="210"/>
      <c r="BW36" s="210"/>
      <c r="BX36" s="210"/>
      <c r="BY36" s="210"/>
      <c r="BZ36" s="28">
        <f t="shared" si="87"/>
        <v>0</v>
      </c>
      <c r="CA36" s="39"/>
      <c r="CB36" s="39"/>
      <c r="CC36" s="39"/>
      <c r="CD36" s="39"/>
      <c r="CE36" s="39"/>
      <c r="CF36" s="39"/>
      <c r="CG36" s="28">
        <f t="shared" si="88"/>
        <v>0</v>
      </c>
    </row>
    <row r="37" spans="1:85" ht="21" customHeight="1" x14ac:dyDescent="0.15">
      <c r="A37" s="274" t="s">
        <v>60</v>
      </c>
      <c r="B37" s="276" t="s">
        <v>248</v>
      </c>
      <c r="C37" s="202">
        <v>6</v>
      </c>
      <c r="D37" s="203"/>
      <c r="E37" s="203"/>
      <c r="F37" s="203"/>
      <c r="G37" s="28">
        <f t="shared" si="71"/>
        <v>3</v>
      </c>
      <c r="H37" s="28">
        <f t="shared" si="72"/>
        <v>108</v>
      </c>
      <c r="I37" s="266">
        <f t="shared" si="73"/>
        <v>70</v>
      </c>
      <c r="J37" s="266">
        <f t="shared" si="74"/>
        <v>22</v>
      </c>
      <c r="K37" s="266">
        <f t="shared" si="75"/>
        <v>0</v>
      </c>
      <c r="L37" s="266">
        <f t="shared" si="76"/>
        <v>22</v>
      </c>
      <c r="M37" s="266">
        <f t="shared" si="18"/>
        <v>8</v>
      </c>
      <c r="N37" s="266">
        <f t="shared" si="77"/>
        <v>18</v>
      </c>
      <c r="O37" s="266">
        <f t="shared" si="78"/>
        <v>38</v>
      </c>
      <c r="P37" s="30"/>
      <c r="Q37" s="30"/>
      <c r="R37" s="30"/>
      <c r="S37" s="30"/>
      <c r="T37" s="30"/>
      <c r="U37" s="30"/>
      <c r="V37" s="28">
        <f t="shared" si="79"/>
        <v>0</v>
      </c>
      <c r="W37" s="30"/>
      <c r="X37" s="30"/>
      <c r="Y37" s="30"/>
      <c r="Z37" s="30"/>
      <c r="AA37" s="30"/>
      <c r="AB37" s="30"/>
      <c r="AC37" s="28">
        <f t="shared" si="80"/>
        <v>0</v>
      </c>
      <c r="AD37" s="30"/>
      <c r="AE37" s="30"/>
      <c r="AF37" s="30"/>
      <c r="AG37" s="30"/>
      <c r="AH37" s="30"/>
      <c r="AI37" s="30"/>
      <c r="AJ37" s="28">
        <f t="shared" si="81"/>
        <v>0</v>
      </c>
      <c r="AK37" s="30"/>
      <c r="AL37" s="30"/>
      <c r="AM37" s="30"/>
      <c r="AN37" s="30"/>
      <c r="AO37" s="30"/>
      <c r="AP37" s="30"/>
      <c r="AQ37" s="28">
        <f t="shared" si="82"/>
        <v>0</v>
      </c>
      <c r="AR37" s="206"/>
      <c r="AS37" s="206"/>
      <c r="AT37" s="206"/>
      <c r="AU37" s="206"/>
      <c r="AV37" s="206"/>
      <c r="AW37" s="206"/>
      <c r="AX37" s="28">
        <f t="shared" si="83"/>
        <v>0</v>
      </c>
      <c r="AY37" s="206">
        <v>22</v>
      </c>
      <c r="AZ37" s="206"/>
      <c r="BA37" s="206">
        <v>22</v>
      </c>
      <c r="BB37" s="206">
        <v>8</v>
      </c>
      <c r="BC37" s="206">
        <v>18</v>
      </c>
      <c r="BD37" s="206">
        <v>38</v>
      </c>
      <c r="BE37" s="28">
        <f t="shared" si="84"/>
        <v>3</v>
      </c>
      <c r="BF37" s="206"/>
      <c r="BG37" s="206"/>
      <c r="BH37" s="206"/>
      <c r="BI37" s="206"/>
      <c r="BJ37" s="206"/>
      <c r="BK37" s="206"/>
      <c r="BL37" s="28">
        <f t="shared" si="85"/>
        <v>0</v>
      </c>
      <c r="BM37" s="30"/>
      <c r="BN37" s="30"/>
      <c r="BO37" s="30"/>
      <c r="BP37" s="30"/>
      <c r="BQ37" s="30"/>
      <c r="BR37" s="30"/>
      <c r="BS37" s="28">
        <f t="shared" si="86"/>
        <v>0</v>
      </c>
      <c r="BT37" s="206"/>
      <c r="BU37" s="206"/>
      <c r="BV37" s="206"/>
      <c r="BW37" s="206"/>
      <c r="BX37" s="206"/>
      <c r="BY37" s="206"/>
      <c r="BZ37" s="28">
        <f t="shared" si="87"/>
        <v>0</v>
      </c>
      <c r="CA37" s="30"/>
      <c r="CB37" s="30"/>
      <c r="CC37" s="30"/>
      <c r="CD37" s="30"/>
      <c r="CE37" s="30"/>
      <c r="CF37" s="30"/>
      <c r="CG37" s="28">
        <f t="shared" si="88"/>
        <v>0</v>
      </c>
    </row>
    <row r="38" spans="1:85" ht="21" customHeight="1" x14ac:dyDescent="0.15">
      <c r="A38" s="274" t="s">
        <v>61</v>
      </c>
      <c r="B38" s="276" t="s">
        <v>249</v>
      </c>
      <c r="C38" s="26">
        <v>5</v>
      </c>
      <c r="D38" s="268"/>
      <c r="E38" s="268"/>
      <c r="F38" s="268"/>
      <c r="G38" s="28">
        <f t="shared" si="71"/>
        <v>3</v>
      </c>
      <c r="H38" s="28">
        <f t="shared" si="72"/>
        <v>108</v>
      </c>
      <c r="I38" s="266">
        <f t="shared" si="73"/>
        <v>70</v>
      </c>
      <c r="J38" s="266">
        <f t="shared" si="74"/>
        <v>22</v>
      </c>
      <c r="K38" s="266">
        <f t="shared" si="75"/>
        <v>0</v>
      </c>
      <c r="L38" s="266">
        <f t="shared" si="76"/>
        <v>22</v>
      </c>
      <c r="M38" s="266">
        <f t="shared" si="18"/>
        <v>8</v>
      </c>
      <c r="N38" s="266">
        <f t="shared" si="77"/>
        <v>18</v>
      </c>
      <c r="O38" s="266">
        <f t="shared" si="78"/>
        <v>38</v>
      </c>
      <c r="P38" s="30"/>
      <c r="Q38" s="30"/>
      <c r="R38" s="30"/>
      <c r="S38" s="30"/>
      <c r="T38" s="30"/>
      <c r="U38" s="30"/>
      <c r="V38" s="28">
        <f t="shared" si="79"/>
        <v>0</v>
      </c>
      <c r="W38" s="30"/>
      <c r="X38" s="30"/>
      <c r="Y38" s="30"/>
      <c r="Z38" s="30"/>
      <c r="AA38" s="30"/>
      <c r="AB38" s="30"/>
      <c r="AC38" s="28">
        <f t="shared" si="80"/>
        <v>0</v>
      </c>
      <c r="AD38" s="30"/>
      <c r="AE38" s="30"/>
      <c r="AF38" s="30"/>
      <c r="AG38" s="30"/>
      <c r="AH38" s="30"/>
      <c r="AI38" s="30"/>
      <c r="AJ38" s="28">
        <f t="shared" si="81"/>
        <v>0</v>
      </c>
      <c r="AK38" s="30"/>
      <c r="AL38" s="30"/>
      <c r="AM38" s="30"/>
      <c r="AN38" s="30"/>
      <c r="AO38" s="30"/>
      <c r="AP38" s="30"/>
      <c r="AQ38" s="28">
        <f t="shared" si="82"/>
        <v>0</v>
      </c>
      <c r="AR38" s="30">
        <v>22</v>
      </c>
      <c r="AS38" s="30"/>
      <c r="AT38" s="30">
        <v>22</v>
      </c>
      <c r="AU38" s="30">
        <v>8</v>
      </c>
      <c r="AV38" s="30">
        <v>18</v>
      </c>
      <c r="AW38" s="30">
        <v>38</v>
      </c>
      <c r="AX38" s="28">
        <f t="shared" si="83"/>
        <v>3</v>
      </c>
      <c r="AY38" s="30"/>
      <c r="AZ38" s="30"/>
      <c r="BA38" s="30"/>
      <c r="BB38" s="30"/>
      <c r="BC38" s="30"/>
      <c r="BD38" s="30"/>
      <c r="BE38" s="28">
        <f t="shared" si="84"/>
        <v>0</v>
      </c>
      <c r="BF38" s="30"/>
      <c r="BG38" s="30"/>
      <c r="BH38" s="30"/>
      <c r="BI38" s="30"/>
      <c r="BJ38" s="30"/>
      <c r="BK38" s="30"/>
      <c r="BL38" s="28">
        <f t="shared" si="85"/>
        <v>0</v>
      </c>
      <c r="BM38" s="30"/>
      <c r="BN38" s="30"/>
      <c r="BO38" s="30"/>
      <c r="BP38" s="30"/>
      <c r="BQ38" s="30"/>
      <c r="BR38" s="30"/>
      <c r="BS38" s="28">
        <f t="shared" si="86"/>
        <v>0</v>
      </c>
      <c r="BT38" s="30"/>
      <c r="BU38" s="30"/>
      <c r="BV38" s="30"/>
      <c r="BW38" s="30"/>
      <c r="BX38" s="30"/>
      <c r="BY38" s="30"/>
      <c r="BZ38" s="28">
        <f t="shared" si="87"/>
        <v>0</v>
      </c>
      <c r="CA38" s="30"/>
      <c r="CB38" s="30"/>
      <c r="CC38" s="30"/>
      <c r="CD38" s="30"/>
      <c r="CE38" s="30"/>
      <c r="CF38" s="30"/>
      <c r="CG38" s="28">
        <f t="shared" si="88"/>
        <v>0</v>
      </c>
    </row>
    <row r="39" spans="1:85" ht="33" customHeight="1" x14ac:dyDescent="0.15">
      <c r="A39" s="274" t="s">
        <v>62</v>
      </c>
      <c r="B39" s="182" t="s">
        <v>250</v>
      </c>
      <c r="C39" s="26">
        <v>4</v>
      </c>
      <c r="D39" s="268"/>
      <c r="E39" s="268"/>
      <c r="F39" s="268">
        <v>4</v>
      </c>
      <c r="G39" s="28">
        <f t="shared" si="71"/>
        <v>3</v>
      </c>
      <c r="H39" s="28">
        <f t="shared" si="72"/>
        <v>108</v>
      </c>
      <c r="I39" s="266">
        <f t="shared" si="73"/>
        <v>72</v>
      </c>
      <c r="J39" s="266">
        <f t="shared" si="74"/>
        <v>20</v>
      </c>
      <c r="K39" s="266">
        <f t="shared" si="75"/>
        <v>0</v>
      </c>
      <c r="L39" s="266">
        <f t="shared" si="76"/>
        <v>26</v>
      </c>
      <c r="M39" s="266">
        <f t="shared" si="18"/>
        <v>8</v>
      </c>
      <c r="N39" s="266">
        <f t="shared" si="77"/>
        <v>18</v>
      </c>
      <c r="O39" s="266">
        <f t="shared" si="78"/>
        <v>36</v>
      </c>
      <c r="P39" s="30"/>
      <c r="Q39" s="30"/>
      <c r="R39" s="30"/>
      <c r="S39" s="30"/>
      <c r="T39" s="30"/>
      <c r="U39" s="30"/>
      <c r="V39" s="28">
        <f t="shared" si="79"/>
        <v>0</v>
      </c>
      <c r="W39" s="30"/>
      <c r="X39" s="30"/>
      <c r="Y39" s="30"/>
      <c r="Z39" s="30"/>
      <c r="AA39" s="30"/>
      <c r="AB39" s="30"/>
      <c r="AC39" s="28">
        <f t="shared" si="80"/>
        <v>0</v>
      </c>
      <c r="AD39" s="30"/>
      <c r="AE39" s="30"/>
      <c r="AF39" s="30"/>
      <c r="AG39" s="30"/>
      <c r="AH39" s="30"/>
      <c r="AI39" s="30"/>
      <c r="AJ39" s="28">
        <f t="shared" si="81"/>
        <v>0</v>
      </c>
      <c r="AK39" s="30">
        <v>20</v>
      </c>
      <c r="AL39" s="30"/>
      <c r="AM39" s="30">
        <v>26</v>
      </c>
      <c r="AN39" s="30">
        <v>8</v>
      </c>
      <c r="AO39" s="30">
        <v>18</v>
      </c>
      <c r="AP39" s="30">
        <v>36</v>
      </c>
      <c r="AQ39" s="28">
        <f t="shared" si="82"/>
        <v>3</v>
      </c>
      <c r="AR39" s="206"/>
      <c r="AS39" s="206"/>
      <c r="AT39" s="206"/>
      <c r="AU39" s="206"/>
      <c r="AV39" s="206"/>
      <c r="AW39" s="206"/>
      <c r="AX39" s="28">
        <f t="shared" si="83"/>
        <v>0</v>
      </c>
      <c r="AY39" s="30"/>
      <c r="AZ39" s="30"/>
      <c r="BA39" s="30"/>
      <c r="BB39" s="30"/>
      <c r="BC39" s="30"/>
      <c r="BD39" s="30"/>
      <c r="BE39" s="28">
        <f t="shared" si="84"/>
        <v>0</v>
      </c>
      <c r="BF39" s="30"/>
      <c r="BG39" s="30"/>
      <c r="BH39" s="30"/>
      <c r="BI39" s="30"/>
      <c r="BJ39" s="30"/>
      <c r="BK39" s="30"/>
      <c r="BL39" s="28">
        <f t="shared" si="85"/>
        <v>0</v>
      </c>
      <c r="BM39" s="30"/>
      <c r="BN39" s="30"/>
      <c r="BO39" s="30"/>
      <c r="BP39" s="30"/>
      <c r="BQ39" s="30"/>
      <c r="BR39" s="30"/>
      <c r="BS39" s="28">
        <f t="shared" si="86"/>
        <v>0</v>
      </c>
      <c r="BT39" s="30"/>
      <c r="BU39" s="30"/>
      <c r="BV39" s="30"/>
      <c r="BW39" s="30"/>
      <c r="BX39" s="30"/>
      <c r="BY39" s="30"/>
      <c r="BZ39" s="28">
        <f t="shared" si="87"/>
        <v>0</v>
      </c>
      <c r="CA39" s="30"/>
      <c r="CB39" s="30"/>
      <c r="CC39" s="30"/>
      <c r="CD39" s="30"/>
      <c r="CE39" s="30"/>
      <c r="CF39" s="30"/>
      <c r="CG39" s="28">
        <f t="shared" si="88"/>
        <v>0</v>
      </c>
    </row>
    <row r="40" spans="1:85" ht="30" customHeight="1" x14ac:dyDescent="0.15">
      <c r="A40" s="274" t="s">
        <v>63</v>
      </c>
      <c r="B40" s="182" t="s">
        <v>228</v>
      </c>
      <c r="C40" s="202">
        <v>8</v>
      </c>
      <c r="D40" s="203"/>
      <c r="E40" s="203"/>
      <c r="F40" s="203"/>
      <c r="G40" s="28">
        <f t="shared" si="71"/>
        <v>5</v>
      </c>
      <c r="H40" s="28">
        <f t="shared" si="72"/>
        <v>180</v>
      </c>
      <c r="I40" s="266">
        <f t="shared" si="73"/>
        <v>98</v>
      </c>
      <c r="J40" s="266">
        <f t="shared" si="74"/>
        <v>24</v>
      </c>
      <c r="K40" s="266">
        <f t="shared" si="75"/>
        <v>0</v>
      </c>
      <c r="L40" s="266">
        <f t="shared" si="76"/>
        <v>40</v>
      </c>
      <c r="M40" s="266">
        <f t="shared" si="18"/>
        <v>16</v>
      </c>
      <c r="N40" s="266">
        <f t="shared" si="77"/>
        <v>18</v>
      </c>
      <c r="O40" s="266">
        <f t="shared" si="78"/>
        <v>82</v>
      </c>
      <c r="P40" s="206"/>
      <c r="Q40" s="206"/>
      <c r="R40" s="206"/>
      <c r="S40" s="206"/>
      <c r="T40" s="206"/>
      <c r="U40" s="206"/>
      <c r="V40" s="28">
        <f t="shared" si="79"/>
        <v>0</v>
      </c>
      <c r="W40" s="30"/>
      <c r="X40" s="30"/>
      <c r="Y40" s="30"/>
      <c r="Z40" s="30"/>
      <c r="AA40" s="30"/>
      <c r="AB40" s="30"/>
      <c r="AC40" s="28">
        <f t="shared" si="80"/>
        <v>0</v>
      </c>
      <c r="AD40" s="206"/>
      <c r="AE40" s="206"/>
      <c r="AF40" s="206"/>
      <c r="AG40" s="206"/>
      <c r="AH40" s="206"/>
      <c r="AI40" s="206"/>
      <c r="AJ40" s="28">
        <f t="shared" si="81"/>
        <v>0</v>
      </c>
      <c r="AK40" s="30"/>
      <c r="AL40" s="30"/>
      <c r="AM40" s="30"/>
      <c r="AN40" s="30"/>
      <c r="AO40" s="30"/>
      <c r="AP40" s="30"/>
      <c r="AQ40" s="28">
        <f t="shared" si="82"/>
        <v>0</v>
      </c>
      <c r="AR40" s="206"/>
      <c r="AS40" s="206"/>
      <c r="AT40" s="206"/>
      <c r="AU40" s="206"/>
      <c r="AV40" s="206"/>
      <c r="AW40" s="206"/>
      <c r="AX40" s="28">
        <f t="shared" ref="AX40" si="89">SUM(AR40:AW40)/36</f>
        <v>0</v>
      </c>
      <c r="AY40" s="30"/>
      <c r="AZ40" s="30"/>
      <c r="BA40" s="30"/>
      <c r="BB40" s="30"/>
      <c r="BC40" s="30"/>
      <c r="BD40" s="30"/>
      <c r="BE40" s="28">
        <f t="shared" si="84"/>
        <v>0</v>
      </c>
      <c r="BF40" s="206">
        <v>12</v>
      </c>
      <c r="BG40" s="206"/>
      <c r="BH40" s="206">
        <v>20</v>
      </c>
      <c r="BI40" s="206">
        <v>8</v>
      </c>
      <c r="BJ40" s="206"/>
      <c r="BK40" s="206">
        <v>32</v>
      </c>
      <c r="BL40" s="28">
        <f t="shared" si="85"/>
        <v>2</v>
      </c>
      <c r="BM40" s="30">
        <v>12</v>
      </c>
      <c r="BN40" s="30"/>
      <c r="BO40" s="30">
        <v>20</v>
      </c>
      <c r="BP40" s="30">
        <v>8</v>
      </c>
      <c r="BQ40" s="30">
        <v>18</v>
      </c>
      <c r="BR40" s="30">
        <v>50</v>
      </c>
      <c r="BS40" s="28">
        <f t="shared" ref="BS40" si="90">SUM(BM40:BR40)/36</f>
        <v>3</v>
      </c>
      <c r="BT40" s="206"/>
      <c r="BU40" s="206"/>
      <c r="BV40" s="206"/>
      <c r="BW40" s="206"/>
      <c r="BX40" s="206"/>
      <c r="BY40" s="206"/>
      <c r="BZ40" s="28">
        <f t="shared" si="87"/>
        <v>0</v>
      </c>
      <c r="CA40" s="242"/>
      <c r="CB40" s="243"/>
      <c r="CC40" s="242"/>
      <c r="CD40" s="242"/>
      <c r="CE40" s="30"/>
      <c r="CF40" s="30"/>
      <c r="CG40" s="28">
        <f t="shared" si="88"/>
        <v>0</v>
      </c>
    </row>
    <row r="41" spans="1:85" ht="25.5" customHeight="1" x14ac:dyDescent="0.15">
      <c r="A41" s="274" t="s">
        <v>64</v>
      </c>
      <c r="B41" s="276" t="s">
        <v>251</v>
      </c>
      <c r="C41" s="202"/>
      <c r="D41" s="203">
        <v>4</v>
      </c>
      <c r="E41" s="203"/>
      <c r="F41" s="203"/>
      <c r="G41" s="28">
        <f t="shared" si="71"/>
        <v>2</v>
      </c>
      <c r="H41" s="28">
        <f t="shared" si="72"/>
        <v>72</v>
      </c>
      <c r="I41" s="266">
        <f t="shared" si="73"/>
        <v>24</v>
      </c>
      <c r="J41" s="266">
        <f t="shared" si="74"/>
        <v>12</v>
      </c>
      <c r="K41" s="266">
        <f t="shared" si="75"/>
        <v>0</v>
      </c>
      <c r="L41" s="266">
        <f t="shared" si="76"/>
        <v>12</v>
      </c>
      <c r="M41" s="266">
        <f t="shared" si="18"/>
        <v>0</v>
      </c>
      <c r="N41" s="266">
        <f t="shared" si="77"/>
        <v>0</v>
      </c>
      <c r="O41" s="266">
        <f t="shared" si="78"/>
        <v>48</v>
      </c>
      <c r="P41" s="206"/>
      <c r="Q41" s="206"/>
      <c r="R41" s="206"/>
      <c r="S41" s="206"/>
      <c r="T41" s="206"/>
      <c r="U41" s="206"/>
      <c r="V41" s="28">
        <f t="shared" si="79"/>
        <v>0</v>
      </c>
      <c r="W41" s="30"/>
      <c r="X41" s="30"/>
      <c r="Y41" s="30"/>
      <c r="Z41" s="30"/>
      <c r="AA41" s="30"/>
      <c r="AB41" s="30"/>
      <c r="AC41" s="28">
        <f t="shared" si="80"/>
        <v>0</v>
      </c>
      <c r="AD41" s="30"/>
      <c r="AE41" s="30"/>
      <c r="AF41" s="30"/>
      <c r="AG41" s="30"/>
      <c r="AH41" s="30"/>
      <c r="AI41" s="30"/>
      <c r="AJ41" s="28">
        <f t="shared" si="81"/>
        <v>0</v>
      </c>
      <c r="AK41" s="30">
        <v>12</v>
      </c>
      <c r="AL41" s="30"/>
      <c r="AM41" s="30">
        <v>12</v>
      </c>
      <c r="AN41" s="30"/>
      <c r="AO41" s="30"/>
      <c r="AP41" s="30">
        <v>48</v>
      </c>
      <c r="AQ41" s="28">
        <f t="shared" si="82"/>
        <v>2</v>
      </c>
      <c r="AR41" s="206"/>
      <c r="AS41" s="206"/>
      <c r="AT41" s="206"/>
      <c r="AU41" s="206"/>
      <c r="AV41" s="206"/>
      <c r="AW41" s="206"/>
      <c r="AX41" s="28">
        <f t="shared" si="83"/>
        <v>0</v>
      </c>
      <c r="AY41" s="30"/>
      <c r="AZ41" s="30"/>
      <c r="BA41" s="30"/>
      <c r="BB41" s="30"/>
      <c r="BC41" s="30"/>
      <c r="BD41" s="30"/>
      <c r="BE41" s="28">
        <f t="shared" si="84"/>
        <v>0</v>
      </c>
      <c r="BF41" s="206"/>
      <c r="BG41" s="206"/>
      <c r="BH41" s="206"/>
      <c r="BI41" s="206"/>
      <c r="BJ41" s="206"/>
      <c r="BK41" s="206"/>
      <c r="BL41" s="28">
        <f t="shared" si="85"/>
        <v>0</v>
      </c>
      <c r="BM41" s="30"/>
      <c r="BN41" s="30"/>
      <c r="BO41" s="30"/>
      <c r="BP41" s="30"/>
      <c r="BQ41" s="30"/>
      <c r="BR41" s="30"/>
      <c r="BS41" s="28">
        <f t="shared" si="86"/>
        <v>0</v>
      </c>
      <c r="BT41" s="206"/>
      <c r="BU41" s="206"/>
      <c r="BV41" s="206"/>
      <c r="BW41" s="206"/>
      <c r="BX41" s="206"/>
      <c r="BY41" s="206"/>
      <c r="BZ41" s="28">
        <f t="shared" si="87"/>
        <v>0</v>
      </c>
      <c r="CA41" s="242"/>
      <c r="CB41" s="243"/>
      <c r="CC41" s="242"/>
      <c r="CD41" s="242"/>
      <c r="CE41" s="30"/>
      <c r="CF41" s="30"/>
      <c r="CG41" s="28">
        <f t="shared" si="88"/>
        <v>0</v>
      </c>
    </row>
    <row r="42" spans="1:85" ht="38.25" customHeight="1" x14ac:dyDescent="0.15">
      <c r="A42" s="274" t="s">
        <v>65</v>
      </c>
      <c r="B42" s="276" t="s">
        <v>226</v>
      </c>
      <c r="C42" s="202">
        <v>1</v>
      </c>
      <c r="D42" s="203"/>
      <c r="E42" s="203"/>
      <c r="F42" s="203"/>
      <c r="G42" s="28">
        <f t="shared" si="71"/>
        <v>3</v>
      </c>
      <c r="H42" s="28">
        <f t="shared" si="72"/>
        <v>108</v>
      </c>
      <c r="I42" s="266">
        <f t="shared" si="73"/>
        <v>74</v>
      </c>
      <c r="J42" s="266">
        <f t="shared" si="74"/>
        <v>24</v>
      </c>
      <c r="K42" s="266">
        <f t="shared" si="75"/>
        <v>0</v>
      </c>
      <c r="L42" s="266">
        <f t="shared" si="76"/>
        <v>24</v>
      </c>
      <c r="M42" s="266">
        <f t="shared" si="18"/>
        <v>8</v>
      </c>
      <c r="N42" s="266">
        <f t="shared" si="77"/>
        <v>18</v>
      </c>
      <c r="O42" s="266">
        <f t="shared" si="78"/>
        <v>34</v>
      </c>
      <c r="P42" s="206">
        <v>24</v>
      </c>
      <c r="Q42" s="206"/>
      <c r="R42" s="206">
        <v>24</v>
      </c>
      <c r="S42" s="206">
        <v>8</v>
      </c>
      <c r="T42" s="206">
        <v>18</v>
      </c>
      <c r="U42" s="206">
        <v>34</v>
      </c>
      <c r="V42" s="28">
        <f t="shared" si="79"/>
        <v>3</v>
      </c>
      <c r="W42" s="30"/>
      <c r="X42" s="30"/>
      <c r="Y42" s="30"/>
      <c r="Z42" s="30"/>
      <c r="AA42" s="30"/>
      <c r="AB42" s="30"/>
      <c r="AC42" s="28">
        <f t="shared" si="80"/>
        <v>0</v>
      </c>
      <c r="AD42" s="30"/>
      <c r="AE42" s="30"/>
      <c r="AF42" s="30"/>
      <c r="AG42" s="30"/>
      <c r="AH42" s="30"/>
      <c r="AI42" s="30"/>
      <c r="AJ42" s="28">
        <f t="shared" si="81"/>
        <v>0</v>
      </c>
      <c r="AK42" s="30"/>
      <c r="AL42" s="30"/>
      <c r="AM42" s="30"/>
      <c r="AN42" s="30"/>
      <c r="AO42" s="30"/>
      <c r="AP42" s="30"/>
      <c r="AQ42" s="28">
        <f t="shared" si="82"/>
        <v>0</v>
      </c>
      <c r="AR42" s="206"/>
      <c r="AS42" s="206"/>
      <c r="AT42" s="206"/>
      <c r="AU42" s="206"/>
      <c r="AV42" s="206"/>
      <c r="AW42" s="206"/>
      <c r="AX42" s="28">
        <f t="shared" si="83"/>
        <v>0</v>
      </c>
      <c r="AY42" s="30"/>
      <c r="AZ42" s="30"/>
      <c r="BA42" s="30"/>
      <c r="BB42" s="30"/>
      <c r="BC42" s="30"/>
      <c r="BD42" s="30"/>
      <c r="BE42" s="28">
        <f t="shared" si="84"/>
        <v>0</v>
      </c>
      <c r="BF42" s="206"/>
      <c r="BG42" s="206"/>
      <c r="BH42" s="206"/>
      <c r="BI42" s="206"/>
      <c r="BJ42" s="206"/>
      <c r="BK42" s="206"/>
      <c r="BL42" s="28">
        <f t="shared" si="85"/>
        <v>0</v>
      </c>
      <c r="BM42" s="30"/>
      <c r="BN42" s="30"/>
      <c r="BO42" s="30"/>
      <c r="BP42" s="30"/>
      <c r="BQ42" s="30"/>
      <c r="BR42" s="30"/>
      <c r="BS42" s="28">
        <f t="shared" si="86"/>
        <v>0</v>
      </c>
      <c r="BT42" s="206"/>
      <c r="BU42" s="206"/>
      <c r="BV42" s="206"/>
      <c r="BW42" s="206"/>
      <c r="BX42" s="206"/>
      <c r="BY42" s="206"/>
      <c r="BZ42" s="28">
        <f t="shared" si="87"/>
        <v>0</v>
      </c>
      <c r="CA42" s="30"/>
      <c r="CB42" s="30"/>
      <c r="CC42" s="30"/>
      <c r="CD42" s="30"/>
      <c r="CE42" s="30"/>
      <c r="CF42" s="30"/>
      <c r="CG42" s="28">
        <f t="shared" si="88"/>
        <v>0</v>
      </c>
    </row>
    <row r="43" spans="1:85" ht="21" customHeight="1" x14ac:dyDescent="0.15">
      <c r="A43" s="274" t="s">
        <v>66</v>
      </c>
      <c r="B43" s="276" t="s">
        <v>227</v>
      </c>
      <c r="C43" s="202"/>
      <c r="D43" s="203">
        <v>2</v>
      </c>
      <c r="E43" s="203"/>
      <c r="F43" s="203"/>
      <c r="G43" s="28">
        <f t="shared" si="71"/>
        <v>3</v>
      </c>
      <c r="H43" s="28">
        <f t="shared" si="72"/>
        <v>108</v>
      </c>
      <c r="I43" s="266">
        <f t="shared" si="73"/>
        <v>60</v>
      </c>
      <c r="J43" s="266">
        <f t="shared" si="74"/>
        <v>26</v>
      </c>
      <c r="K43" s="266">
        <f t="shared" si="75"/>
        <v>0</v>
      </c>
      <c r="L43" s="266">
        <f t="shared" si="76"/>
        <v>26</v>
      </c>
      <c r="M43" s="266">
        <f t="shared" si="18"/>
        <v>8</v>
      </c>
      <c r="N43" s="266">
        <f t="shared" si="77"/>
        <v>0</v>
      </c>
      <c r="O43" s="266">
        <f t="shared" si="78"/>
        <v>48</v>
      </c>
      <c r="P43" s="206"/>
      <c r="Q43" s="206"/>
      <c r="R43" s="206"/>
      <c r="S43" s="206"/>
      <c r="T43" s="206"/>
      <c r="U43" s="206"/>
      <c r="V43" s="28">
        <f t="shared" si="79"/>
        <v>0</v>
      </c>
      <c r="W43" s="39">
        <v>26</v>
      </c>
      <c r="X43" s="39"/>
      <c r="Y43" s="39">
        <v>26</v>
      </c>
      <c r="Z43" s="39">
        <v>8</v>
      </c>
      <c r="AA43" s="39"/>
      <c r="AB43" s="39">
        <v>48</v>
      </c>
      <c r="AC43" s="28">
        <f t="shared" si="80"/>
        <v>3</v>
      </c>
      <c r="AD43" s="39"/>
      <c r="AE43" s="39"/>
      <c r="AF43" s="39"/>
      <c r="AG43" s="39"/>
      <c r="AH43" s="39"/>
      <c r="AI43" s="39"/>
      <c r="AJ43" s="28">
        <f t="shared" si="81"/>
        <v>0</v>
      </c>
      <c r="AK43" s="39"/>
      <c r="AL43" s="39"/>
      <c r="AM43" s="39"/>
      <c r="AN43" s="39"/>
      <c r="AO43" s="39"/>
      <c r="AP43" s="39"/>
      <c r="AQ43" s="28">
        <f t="shared" si="82"/>
        <v>0</v>
      </c>
      <c r="AR43" s="210"/>
      <c r="AS43" s="210"/>
      <c r="AT43" s="210"/>
      <c r="AU43" s="210"/>
      <c r="AV43" s="210"/>
      <c r="AW43" s="210"/>
      <c r="AX43" s="28">
        <f t="shared" si="83"/>
        <v>0</v>
      </c>
      <c r="AY43" s="39"/>
      <c r="AZ43" s="39"/>
      <c r="BA43" s="39"/>
      <c r="BB43" s="39"/>
      <c r="BC43" s="39"/>
      <c r="BD43" s="39"/>
      <c r="BE43" s="28">
        <f t="shared" si="84"/>
        <v>0</v>
      </c>
      <c r="BF43" s="210"/>
      <c r="BG43" s="210"/>
      <c r="BH43" s="210"/>
      <c r="BI43" s="210"/>
      <c r="BJ43" s="210"/>
      <c r="BK43" s="210"/>
      <c r="BL43" s="28">
        <f t="shared" si="85"/>
        <v>0</v>
      </c>
      <c r="BM43" s="39"/>
      <c r="BN43" s="39"/>
      <c r="BO43" s="39"/>
      <c r="BP43" s="39"/>
      <c r="BQ43" s="39"/>
      <c r="BR43" s="39"/>
      <c r="BS43" s="28">
        <f t="shared" si="86"/>
        <v>0</v>
      </c>
      <c r="BT43" s="210"/>
      <c r="BU43" s="210"/>
      <c r="BV43" s="210"/>
      <c r="BW43" s="210"/>
      <c r="BX43" s="210"/>
      <c r="BY43" s="210"/>
      <c r="BZ43" s="28">
        <f t="shared" si="87"/>
        <v>0</v>
      </c>
      <c r="CA43" s="39"/>
      <c r="CB43" s="39"/>
      <c r="CC43" s="39"/>
      <c r="CD43" s="39"/>
      <c r="CE43" s="39"/>
      <c r="CF43" s="39"/>
      <c r="CG43" s="28">
        <f t="shared" si="88"/>
        <v>0</v>
      </c>
    </row>
    <row r="44" spans="1:85" ht="21" customHeight="1" x14ac:dyDescent="0.15">
      <c r="A44" s="274" t="s">
        <v>67</v>
      </c>
      <c r="B44" s="276" t="s">
        <v>231</v>
      </c>
      <c r="C44" s="202"/>
      <c r="D44" s="203">
        <v>3</v>
      </c>
      <c r="E44" s="203"/>
      <c r="F44" s="203"/>
      <c r="G44" s="28">
        <f t="shared" si="71"/>
        <v>2</v>
      </c>
      <c r="H44" s="28">
        <f t="shared" si="72"/>
        <v>72</v>
      </c>
      <c r="I44" s="266">
        <f t="shared" si="73"/>
        <v>44</v>
      </c>
      <c r="J44" s="266">
        <f t="shared" si="74"/>
        <v>18</v>
      </c>
      <c r="K44" s="266">
        <f t="shared" si="75"/>
        <v>0</v>
      </c>
      <c r="L44" s="266">
        <f t="shared" si="76"/>
        <v>18</v>
      </c>
      <c r="M44" s="266">
        <f t="shared" si="18"/>
        <v>8</v>
      </c>
      <c r="N44" s="266">
        <f t="shared" si="77"/>
        <v>0</v>
      </c>
      <c r="O44" s="266">
        <f t="shared" si="78"/>
        <v>28</v>
      </c>
      <c r="P44" s="30"/>
      <c r="Q44" s="30"/>
      <c r="R44" s="30"/>
      <c r="S44" s="30"/>
      <c r="T44" s="30"/>
      <c r="U44" s="30"/>
      <c r="V44" s="28">
        <f t="shared" si="79"/>
        <v>0</v>
      </c>
      <c r="W44" s="30"/>
      <c r="X44" s="30"/>
      <c r="Y44" s="30"/>
      <c r="Z44" s="30"/>
      <c r="AA44" s="30"/>
      <c r="AB44" s="30"/>
      <c r="AC44" s="28">
        <f t="shared" si="80"/>
        <v>0</v>
      </c>
      <c r="AD44" s="30">
        <v>18</v>
      </c>
      <c r="AE44" s="30"/>
      <c r="AF44" s="30">
        <v>18</v>
      </c>
      <c r="AG44" s="30">
        <v>8</v>
      </c>
      <c r="AH44" s="30"/>
      <c r="AI44" s="30">
        <v>28</v>
      </c>
      <c r="AJ44" s="28">
        <f t="shared" si="81"/>
        <v>2</v>
      </c>
      <c r="AK44" s="30"/>
      <c r="AL44" s="30"/>
      <c r="AM44" s="30"/>
      <c r="AN44" s="30"/>
      <c r="AO44" s="30"/>
      <c r="AP44" s="30"/>
      <c r="AQ44" s="28">
        <f t="shared" si="82"/>
        <v>0</v>
      </c>
      <c r="AR44" s="206"/>
      <c r="AS44" s="206"/>
      <c r="AT44" s="206"/>
      <c r="AU44" s="206"/>
      <c r="AV44" s="206"/>
      <c r="AW44" s="206"/>
      <c r="AX44" s="28">
        <f t="shared" si="83"/>
        <v>0</v>
      </c>
      <c r="AY44" s="30"/>
      <c r="AZ44" s="30"/>
      <c r="BA44" s="30"/>
      <c r="BB44" s="30"/>
      <c r="BC44" s="30"/>
      <c r="BD44" s="30"/>
      <c r="BE44" s="28">
        <f t="shared" si="84"/>
        <v>0</v>
      </c>
      <c r="BF44" s="206"/>
      <c r="BG44" s="206"/>
      <c r="BH44" s="206"/>
      <c r="BI44" s="206"/>
      <c r="BJ44" s="206"/>
      <c r="BK44" s="206"/>
      <c r="BL44" s="28">
        <f t="shared" si="85"/>
        <v>0</v>
      </c>
      <c r="BM44" s="30"/>
      <c r="BN44" s="30"/>
      <c r="BO44" s="30"/>
      <c r="BP44" s="30"/>
      <c r="BQ44" s="30"/>
      <c r="BR44" s="30"/>
      <c r="BS44" s="28">
        <f t="shared" si="86"/>
        <v>0</v>
      </c>
      <c r="BT44" s="206"/>
      <c r="BU44" s="206"/>
      <c r="BV44" s="206"/>
      <c r="BW44" s="206"/>
      <c r="BX44" s="206"/>
      <c r="BY44" s="206"/>
      <c r="BZ44" s="28">
        <f t="shared" si="87"/>
        <v>0</v>
      </c>
      <c r="CA44" s="30"/>
      <c r="CB44" s="30"/>
      <c r="CC44" s="30"/>
      <c r="CD44" s="30"/>
      <c r="CE44" s="30"/>
      <c r="CF44" s="30"/>
      <c r="CG44" s="28">
        <f t="shared" si="88"/>
        <v>0</v>
      </c>
    </row>
    <row r="45" spans="1:85" ht="21" customHeight="1" x14ac:dyDescent="0.15">
      <c r="A45" s="274" t="s">
        <v>68</v>
      </c>
      <c r="B45" s="276" t="s">
        <v>252</v>
      </c>
      <c r="C45" s="26">
        <v>6</v>
      </c>
      <c r="D45" s="268">
        <v>5</v>
      </c>
      <c r="E45" s="268"/>
      <c r="F45" s="268"/>
      <c r="G45" s="28">
        <f t="shared" si="71"/>
        <v>5</v>
      </c>
      <c r="H45" s="28">
        <f t="shared" si="72"/>
        <v>180</v>
      </c>
      <c r="I45" s="266">
        <f t="shared" si="73"/>
        <v>106</v>
      </c>
      <c r="J45" s="266">
        <f t="shared" si="74"/>
        <v>36</v>
      </c>
      <c r="K45" s="266">
        <f t="shared" si="75"/>
        <v>0</v>
      </c>
      <c r="L45" s="266">
        <f t="shared" si="76"/>
        <v>36</v>
      </c>
      <c r="M45" s="266">
        <f t="shared" si="18"/>
        <v>16</v>
      </c>
      <c r="N45" s="266">
        <f t="shared" si="77"/>
        <v>18</v>
      </c>
      <c r="O45" s="266">
        <f t="shared" si="78"/>
        <v>74</v>
      </c>
      <c r="P45" s="30"/>
      <c r="Q45" s="30"/>
      <c r="R45" s="30"/>
      <c r="S45" s="30"/>
      <c r="T45" s="30"/>
      <c r="U45" s="30"/>
      <c r="V45" s="28">
        <f t="shared" si="79"/>
        <v>0</v>
      </c>
      <c r="W45" s="30"/>
      <c r="X45" s="30"/>
      <c r="Y45" s="30"/>
      <c r="Z45" s="30"/>
      <c r="AA45" s="30"/>
      <c r="AB45" s="30"/>
      <c r="AC45" s="28">
        <f t="shared" si="80"/>
        <v>0</v>
      </c>
      <c r="AD45" s="30"/>
      <c r="AE45" s="30"/>
      <c r="AF45" s="30"/>
      <c r="AG45" s="30"/>
      <c r="AH45" s="30"/>
      <c r="AI45" s="30"/>
      <c r="AJ45" s="28">
        <f t="shared" si="81"/>
        <v>0</v>
      </c>
      <c r="AK45" s="30"/>
      <c r="AL45" s="30"/>
      <c r="AM45" s="30"/>
      <c r="AN45" s="30"/>
      <c r="AO45" s="30"/>
      <c r="AP45" s="30"/>
      <c r="AQ45" s="28">
        <f t="shared" si="82"/>
        <v>0</v>
      </c>
      <c r="AR45" s="30">
        <v>14</v>
      </c>
      <c r="AS45" s="30"/>
      <c r="AT45" s="30">
        <v>14</v>
      </c>
      <c r="AU45" s="30">
        <v>8</v>
      </c>
      <c r="AV45" s="30"/>
      <c r="AW45" s="30">
        <v>36</v>
      </c>
      <c r="AX45" s="28">
        <f t="shared" ref="AX45" si="91">SUM(AR45:AW45)/36</f>
        <v>2</v>
      </c>
      <c r="AY45" s="206">
        <v>22</v>
      </c>
      <c r="AZ45" s="206"/>
      <c r="BA45" s="206">
        <v>22</v>
      </c>
      <c r="BB45" s="206">
        <v>8</v>
      </c>
      <c r="BC45" s="206">
        <v>18</v>
      </c>
      <c r="BD45" s="206">
        <v>38</v>
      </c>
      <c r="BE45" s="28">
        <f t="shared" si="84"/>
        <v>3</v>
      </c>
      <c r="BF45" s="30"/>
      <c r="BG45" s="30"/>
      <c r="BH45" s="30"/>
      <c r="BI45" s="30"/>
      <c r="BJ45" s="30"/>
      <c r="BK45" s="30"/>
      <c r="BL45" s="28">
        <f t="shared" si="85"/>
        <v>0</v>
      </c>
      <c r="BM45" s="30"/>
      <c r="BN45" s="30"/>
      <c r="BO45" s="30"/>
      <c r="BP45" s="30"/>
      <c r="BQ45" s="30"/>
      <c r="BR45" s="30"/>
      <c r="BS45" s="28">
        <f t="shared" si="86"/>
        <v>0</v>
      </c>
      <c r="BT45" s="30"/>
      <c r="BU45" s="30"/>
      <c r="BV45" s="30"/>
      <c r="BW45" s="30"/>
      <c r="BX45" s="30"/>
      <c r="BY45" s="30"/>
      <c r="BZ45" s="28">
        <f t="shared" si="87"/>
        <v>0</v>
      </c>
      <c r="CA45" s="30"/>
      <c r="CB45" s="30"/>
      <c r="CC45" s="30"/>
      <c r="CD45" s="30"/>
      <c r="CE45" s="30"/>
      <c r="CF45" s="30"/>
      <c r="CG45" s="28">
        <f t="shared" si="88"/>
        <v>0</v>
      </c>
    </row>
    <row r="46" spans="1:85" ht="33" customHeight="1" x14ac:dyDescent="0.15">
      <c r="A46" s="274" t="s">
        <v>69</v>
      </c>
      <c r="B46" s="276" t="s">
        <v>253</v>
      </c>
      <c r="C46" s="26">
        <v>4</v>
      </c>
      <c r="D46" s="268"/>
      <c r="E46" s="268"/>
      <c r="F46" s="268"/>
      <c r="G46" s="28">
        <f t="shared" si="71"/>
        <v>3</v>
      </c>
      <c r="H46" s="28">
        <f t="shared" si="72"/>
        <v>108</v>
      </c>
      <c r="I46" s="266">
        <f t="shared" si="73"/>
        <v>66</v>
      </c>
      <c r="J46" s="266">
        <f t="shared" si="74"/>
        <v>20</v>
      </c>
      <c r="K46" s="266">
        <f t="shared" si="75"/>
        <v>0</v>
      </c>
      <c r="L46" s="266">
        <f t="shared" si="76"/>
        <v>20</v>
      </c>
      <c r="M46" s="266">
        <f t="shared" si="18"/>
        <v>8</v>
      </c>
      <c r="N46" s="266">
        <f t="shared" si="77"/>
        <v>18</v>
      </c>
      <c r="O46" s="266">
        <f t="shared" si="78"/>
        <v>42</v>
      </c>
      <c r="P46" s="30"/>
      <c r="Q46" s="30"/>
      <c r="R46" s="30"/>
      <c r="S46" s="30"/>
      <c r="T46" s="30"/>
      <c r="U46" s="30"/>
      <c r="V46" s="28">
        <f t="shared" si="79"/>
        <v>0</v>
      </c>
      <c r="W46" s="30"/>
      <c r="X46" s="30"/>
      <c r="Y46" s="30"/>
      <c r="Z46" s="30"/>
      <c r="AA46" s="30"/>
      <c r="AB46" s="30"/>
      <c r="AC46" s="28">
        <f t="shared" si="80"/>
        <v>0</v>
      </c>
      <c r="AD46" s="30"/>
      <c r="AE46" s="30"/>
      <c r="AF46" s="30"/>
      <c r="AG46" s="30"/>
      <c r="AH46" s="30"/>
      <c r="AI46" s="30"/>
      <c r="AJ46" s="28">
        <f t="shared" si="81"/>
        <v>0</v>
      </c>
      <c r="AK46" s="30">
        <v>20</v>
      </c>
      <c r="AL46" s="30"/>
      <c r="AM46" s="30">
        <v>20</v>
      </c>
      <c r="AN46" s="30">
        <v>8</v>
      </c>
      <c r="AO46" s="30">
        <v>18</v>
      </c>
      <c r="AP46" s="30">
        <v>42</v>
      </c>
      <c r="AQ46" s="28">
        <f t="shared" si="82"/>
        <v>3</v>
      </c>
      <c r="AR46" s="206"/>
      <c r="AS46" s="206"/>
      <c r="AT46" s="206"/>
      <c r="AU46" s="206"/>
      <c r="AV46" s="206"/>
      <c r="AW46" s="206"/>
      <c r="AX46" s="28">
        <f t="shared" si="83"/>
        <v>0</v>
      </c>
      <c r="AY46" s="30"/>
      <c r="AZ46" s="30"/>
      <c r="BA46" s="30"/>
      <c r="BB46" s="30"/>
      <c r="BC46" s="30"/>
      <c r="BD46" s="30"/>
      <c r="BE46" s="28">
        <f t="shared" si="84"/>
        <v>0</v>
      </c>
      <c r="BF46" s="30"/>
      <c r="BG46" s="30"/>
      <c r="BH46" s="30"/>
      <c r="BI46" s="30"/>
      <c r="BJ46" s="30"/>
      <c r="BK46" s="30"/>
      <c r="BL46" s="28">
        <f t="shared" si="85"/>
        <v>0</v>
      </c>
      <c r="BM46" s="30"/>
      <c r="BN46" s="30"/>
      <c r="BO46" s="30"/>
      <c r="BP46" s="30"/>
      <c r="BQ46" s="30"/>
      <c r="BR46" s="30"/>
      <c r="BS46" s="28">
        <f t="shared" si="86"/>
        <v>0</v>
      </c>
      <c r="BT46" s="30"/>
      <c r="BU46" s="30"/>
      <c r="BV46" s="30"/>
      <c r="BW46" s="30"/>
      <c r="BX46" s="30"/>
      <c r="BY46" s="30"/>
      <c r="BZ46" s="28">
        <f t="shared" si="87"/>
        <v>0</v>
      </c>
      <c r="CA46" s="30"/>
      <c r="CB46" s="30"/>
      <c r="CC46" s="30"/>
      <c r="CD46" s="30"/>
      <c r="CE46" s="30"/>
      <c r="CF46" s="30"/>
      <c r="CG46" s="28">
        <f t="shared" si="88"/>
        <v>0</v>
      </c>
    </row>
    <row r="47" spans="1:85" ht="30" customHeight="1" x14ac:dyDescent="0.15">
      <c r="A47" s="274" t="s">
        <v>70</v>
      </c>
      <c r="B47" s="276" t="s">
        <v>254</v>
      </c>
      <c r="C47" s="202"/>
      <c r="D47" s="203">
        <v>5</v>
      </c>
      <c r="E47" s="203"/>
      <c r="F47" s="203">
        <v>5</v>
      </c>
      <c r="G47" s="28">
        <f t="shared" si="25"/>
        <v>2</v>
      </c>
      <c r="H47" s="28">
        <f t="shared" si="26"/>
        <v>72</v>
      </c>
      <c r="I47" s="263">
        <f t="shared" si="27"/>
        <v>49</v>
      </c>
      <c r="J47" s="263">
        <f t="shared" si="28"/>
        <v>16</v>
      </c>
      <c r="K47" s="263">
        <f t="shared" si="29"/>
        <v>0</v>
      </c>
      <c r="L47" s="263">
        <f t="shared" si="30"/>
        <v>16</v>
      </c>
      <c r="M47" s="266">
        <f t="shared" si="18"/>
        <v>8</v>
      </c>
      <c r="N47" s="263">
        <f t="shared" si="31"/>
        <v>9</v>
      </c>
      <c r="O47" s="263">
        <f t="shared" si="32"/>
        <v>23</v>
      </c>
      <c r="P47" s="206"/>
      <c r="Q47" s="206"/>
      <c r="R47" s="206"/>
      <c r="S47" s="206"/>
      <c r="T47" s="206"/>
      <c r="U47" s="206"/>
      <c r="V47" s="28">
        <f t="shared" si="33"/>
        <v>0</v>
      </c>
      <c r="W47" s="30"/>
      <c r="X47" s="30"/>
      <c r="Y47" s="30"/>
      <c r="Z47" s="30"/>
      <c r="AA47" s="30"/>
      <c r="AB47" s="30"/>
      <c r="AC47" s="28">
        <f t="shared" si="34"/>
        <v>0</v>
      </c>
      <c r="AD47" s="206"/>
      <c r="AE47" s="206"/>
      <c r="AF47" s="206"/>
      <c r="AG47" s="206"/>
      <c r="AH47" s="206"/>
      <c r="AI47" s="206"/>
      <c r="AJ47" s="28">
        <f t="shared" si="35"/>
        <v>0</v>
      </c>
      <c r="AK47" s="30"/>
      <c r="AL47" s="30"/>
      <c r="AM47" s="30"/>
      <c r="AN47" s="30"/>
      <c r="AO47" s="30"/>
      <c r="AP47" s="30"/>
      <c r="AQ47" s="28">
        <f t="shared" si="36"/>
        <v>0</v>
      </c>
      <c r="AR47" s="206">
        <v>16</v>
      </c>
      <c r="AS47" s="206"/>
      <c r="AT47" s="206">
        <v>16</v>
      </c>
      <c r="AU47" s="206">
        <v>8</v>
      </c>
      <c r="AV47" s="206">
        <v>9</v>
      </c>
      <c r="AW47" s="206">
        <v>23</v>
      </c>
      <c r="AX47" s="28">
        <f t="shared" si="37"/>
        <v>2</v>
      </c>
      <c r="AY47" s="30"/>
      <c r="AZ47" s="30"/>
      <c r="BA47" s="30"/>
      <c r="BB47" s="30"/>
      <c r="BC47" s="30"/>
      <c r="BD47" s="30"/>
      <c r="BE47" s="28">
        <f t="shared" si="38"/>
        <v>0</v>
      </c>
      <c r="BF47" s="206"/>
      <c r="BG47" s="206"/>
      <c r="BH47" s="206"/>
      <c r="BI47" s="206"/>
      <c r="BJ47" s="206"/>
      <c r="BK47" s="206"/>
      <c r="BL47" s="28">
        <f t="shared" si="39"/>
        <v>0</v>
      </c>
      <c r="BM47" s="30"/>
      <c r="BN47" s="30"/>
      <c r="BO47" s="30"/>
      <c r="BP47" s="30"/>
      <c r="BQ47" s="30"/>
      <c r="BR47" s="30"/>
      <c r="BS47" s="28">
        <f t="shared" si="40"/>
        <v>0</v>
      </c>
      <c r="BT47" s="206"/>
      <c r="BU47" s="206"/>
      <c r="BV47" s="206"/>
      <c r="BW47" s="206"/>
      <c r="BX47" s="206"/>
      <c r="BY47" s="206"/>
      <c r="BZ47" s="28">
        <f t="shared" si="41"/>
        <v>0</v>
      </c>
      <c r="CA47" s="242"/>
      <c r="CB47" s="243"/>
      <c r="CC47" s="242"/>
      <c r="CD47" s="242"/>
      <c r="CE47" s="30"/>
      <c r="CF47" s="30"/>
      <c r="CG47" s="28">
        <f t="shared" si="42"/>
        <v>0</v>
      </c>
    </row>
    <row r="48" spans="1:85" ht="25.5" customHeight="1" x14ac:dyDescent="0.15">
      <c r="A48" s="274" t="s">
        <v>71</v>
      </c>
      <c r="B48" s="276" t="s">
        <v>255</v>
      </c>
      <c r="C48" s="202">
        <v>5</v>
      </c>
      <c r="D48" s="203"/>
      <c r="E48" s="203"/>
      <c r="F48" s="203"/>
      <c r="G48" s="28">
        <f t="shared" si="25"/>
        <v>3</v>
      </c>
      <c r="H48" s="28">
        <f t="shared" si="26"/>
        <v>108</v>
      </c>
      <c r="I48" s="263">
        <f t="shared" si="27"/>
        <v>78</v>
      </c>
      <c r="J48" s="263">
        <f t="shared" si="28"/>
        <v>26</v>
      </c>
      <c r="K48" s="263">
        <f t="shared" si="29"/>
        <v>0</v>
      </c>
      <c r="L48" s="263">
        <f t="shared" si="30"/>
        <v>26</v>
      </c>
      <c r="M48" s="266">
        <f t="shared" si="18"/>
        <v>8</v>
      </c>
      <c r="N48" s="263">
        <f t="shared" si="31"/>
        <v>18</v>
      </c>
      <c r="O48" s="263">
        <f t="shared" si="32"/>
        <v>30</v>
      </c>
      <c r="P48" s="206"/>
      <c r="Q48" s="206"/>
      <c r="R48" s="206"/>
      <c r="S48" s="206"/>
      <c r="T48" s="206"/>
      <c r="U48" s="206"/>
      <c r="V48" s="28">
        <f t="shared" si="33"/>
        <v>0</v>
      </c>
      <c r="W48" s="30"/>
      <c r="X48" s="30"/>
      <c r="Y48" s="30"/>
      <c r="Z48" s="30"/>
      <c r="AA48" s="30"/>
      <c r="AB48" s="30"/>
      <c r="AC48" s="28">
        <f t="shared" si="34"/>
        <v>0</v>
      </c>
      <c r="AD48" s="30"/>
      <c r="AE48" s="30"/>
      <c r="AF48" s="30"/>
      <c r="AG48" s="30"/>
      <c r="AH48" s="30"/>
      <c r="AI48" s="30"/>
      <c r="AJ48" s="28">
        <f t="shared" si="35"/>
        <v>0</v>
      </c>
      <c r="AK48" s="30"/>
      <c r="AL48" s="30"/>
      <c r="AM48" s="30"/>
      <c r="AN48" s="30"/>
      <c r="AO48" s="30"/>
      <c r="AP48" s="30"/>
      <c r="AQ48" s="28">
        <f t="shared" si="36"/>
        <v>0</v>
      </c>
      <c r="AR48" s="30">
        <v>26</v>
      </c>
      <c r="AS48" s="30"/>
      <c r="AT48" s="30">
        <v>26</v>
      </c>
      <c r="AU48" s="30">
        <v>8</v>
      </c>
      <c r="AV48" s="30">
        <v>18</v>
      </c>
      <c r="AW48" s="30">
        <v>30</v>
      </c>
      <c r="AX48" s="28">
        <f t="shared" si="37"/>
        <v>3</v>
      </c>
      <c r="AY48" s="30"/>
      <c r="AZ48" s="30"/>
      <c r="BA48" s="30"/>
      <c r="BB48" s="30"/>
      <c r="BC48" s="30"/>
      <c r="BD48" s="30"/>
      <c r="BE48" s="28">
        <f t="shared" si="38"/>
        <v>0</v>
      </c>
      <c r="BF48" s="206"/>
      <c r="BG48" s="206"/>
      <c r="BH48" s="206"/>
      <c r="BI48" s="206"/>
      <c r="BJ48" s="206"/>
      <c r="BK48" s="206"/>
      <c r="BL48" s="28">
        <f t="shared" si="39"/>
        <v>0</v>
      </c>
      <c r="BM48" s="30"/>
      <c r="BN48" s="30"/>
      <c r="BO48" s="30"/>
      <c r="BP48" s="30"/>
      <c r="BQ48" s="30"/>
      <c r="BR48" s="30"/>
      <c r="BS48" s="28">
        <f t="shared" si="40"/>
        <v>0</v>
      </c>
      <c r="BT48" s="206"/>
      <c r="BU48" s="206"/>
      <c r="BV48" s="206"/>
      <c r="BW48" s="206"/>
      <c r="BX48" s="206"/>
      <c r="BY48" s="206"/>
      <c r="BZ48" s="28">
        <f t="shared" si="41"/>
        <v>0</v>
      </c>
      <c r="CA48" s="242"/>
      <c r="CB48" s="243"/>
      <c r="CC48" s="242"/>
      <c r="CD48" s="242"/>
      <c r="CE48" s="30"/>
      <c r="CF48" s="30"/>
      <c r="CG48" s="28">
        <f t="shared" si="42"/>
        <v>0</v>
      </c>
    </row>
    <row r="49" spans="1:85" ht="38.25" customHeight="1" x14ac:dyDescent="0.15">
      <c r="A49" s="274" t="s">
        <v>72</v>
      </c>
      <c r="B49" s="276" t="s">
        <v>256</v>
      </c>
      <c r="C49" s="202"/>
      <c r="D49" s="203">
        <v>4</v>
      </c>
      <c r="E49" s="203"/>
      <c r="F49" s="203"/>
      <c r="G49" s="28">
        <f t="shared" si="25"/>
        <v>2</v>
      </c>
      <c r="H49" s="28">
        <f t="shared" si="26"/>
        <v>72</v>
      </c>
      <c r="I49" s="263">
        <f t="shared" si="27"/>
        <v>36</v>
      </c>
      <c r="J49" s="263">
        <f t="shared" si="28"/>
        <v>14</v>
      </c>
      <c r="K49" s="263">
        <f t="shared" si="29"/>
        <v>0</v>
      </c>
      <c r="L49" s="263">
        <f t="shared" si="30"/>
        <v>14</v>
      </c>
      <c r="M49" s="266">
        <f t="shared" si="18"/>
        <v>8</v>
      </c>
      <c r="N49" s="263">
        <f t="shared" si="31"/>
        <v>0</v>
      </c>
      <c r="O49" s="263">
        <f t="shared" si="32"/>
        <v>36</v>
      </c>
      <c r="P49" s="206"/>
      <c r="Q49" s="206"/>
      <c r="R49" s="206"/>
      <c r="S49" s="206"/>
      <c r="T49" s="206"/>
      <c r="U49" s="206"/>
      <c r="V49" s="28">
        <f t="shared" si="33"/>
        <v>0</v>
      </c>
      <c r="W49" s="30"/>
      <c r="X49" s="30"/>
      <c r="Y49" s="30"/>
      <c r="Z49" s="30"/>
      <c r="AA49" s="30"/>
      <c r="AB49" s="30"/>
      <c r="AC49" s="28">
        <f t="shared" si="34"/>
        <v>0</v>
      </c>
      <c r="AD49" s="30"/>
      <c r="AE49" s="30"/>
      <c r="AF49" s="30"/>
      <c r="AG49" s="30"/>
      <c r="AH49" s="30"/>
      <c r="AI49" s="30"/>
      <c r="AJ49" s="28">
        <f t="shared" si="35"/>
        <v>0</v>
      </c>
      <c r="AK49" s="30">
        <v>14</v>
      </c>
      <c r="AL49" s="30"/>
      <c r="AM49" s="30">
        <v>14</v>
      </c>
      <c r="AN49" s="30">
        <v>8</v>
      </c>
      <c r="AO49" s="30"/>
      <c r="AP49" s="30">
        <v>36</v>
      </c>
      <c r="AQ49" s="28">
        <f t="shared" si="36"/>
        <v>2</v>
      </c>
      <c r="AR49" s="206"/>
      <c r="AS49" s="206"/>
      <c r="AT49" s="206"/>
      <c r="AU49" s="206"/>
      <c r="AV49" s="206"/>
      <c r="AW49" s="206"/>
      <c r="AX49" s="28">
        <f t="shared" si="37"/>
        <v>0</v>
      </c>
      <c r="AY49" s="30"/>
      <c r="AZ49" s="30"/>
      <c r="BA49" s="30"/>
      <c r="BB49" s="30"/>
      <c r="BC49" s="30"/>
      <c r="BD49" s="30"/>
      <c r="BE49" s="28">
        <f t="shared" si="38"/>
        <v>0</v>
      </c>
      <c r="BF49" s="206"/>
      <c r="BG49" s="206"/>
      <c r="BH49" s="206"/>
      <c r="BI49" s="206"/>
      <c r="BJ49" s="206"/>
      <c r="BK49" s="206"/>
      <c r="BL49" s="28">
        <f t="shared" si="39"/>
        <v>0</v>
      </c>
      <c r="BM49" s="30"/>
      <c r="BN49" s="30"/>
      <c r="BO49" s="30"/>
      <c r="BP49" s="30"/>
      <c r="BQ49" s="30"/>
      <c r="BR49" s="30"/>
      <c r="BS49" s="28">
        <f t="shared" si="40"/>
        <v>0</v>
      </c>
      <c r="BT49" s="206"/>
      <c r="BU49" s="206"/>
      <c r="BV49" s="206"/>
      <c r="BW49" s="206"/>
      <c r="BX49" s="206"/>
      <c r="BY49" s="206"/>
      <c r="BZ49" s="28">
        <f t="shared" si="41"/>
        <v>0</v>
      </c>
      <c r="CA49" s="30"/>
      <c r="CB49" s="30"/>
      <c r="CC49" s="30"/>
      <c r="CD49" s="30"/>
      <c r="CE49" s="30"/>
      <c r="CF49" s="30"/>
      <c r="CG49" s="28">
        <f t="shared" si="42"/>
        <v>0</v>
      </c>
    </row>
    <row r="50" spans="1:85" ht="21" customHeight="1" x14ac:dyDescent="0.15">
      <c r="A50" s="274" t="s">
        <v>73</v>
      </c>
      <c r="B50" s="276" t="s">
        <v>257</v>
      </c>
      <c r="C50" s="202"/>
      <c r="D50" s="203">
        <v>6</v>
      </c>
      <c r="E50" s="203"/>
      <c r="F50" s="203">
        <v>6</v>
      </c>
      <c r="G50" s="28">
        <f t="shared" si="25"/>
        <v>4</v>
      </c>
      <c r="H50" s="28">
        <f t="shared" si="26"/>
        <v>144</v>
      </c>
      <c r="I50" s="263">
        <f t="shared" si="27"/>
        <v>28</v>
      </c>
      <c r="J50" s="263">
        <f t="shared" si="28"/>
        <v>8</v>
      </c>
      <c r="K50" s="263">
        <f t="shared" si="29"/>
        <v>0</v>
      </c>
      <c r="L50" s="263">
        <f t="shared" si="30"/>
        <v>12</v>
      </c>
      <c r="M50" s="266">
        <f t="shared" si="18"/>
        <v>8</v>
      </c>
      <c r="N50" s="263">
        <f t="shared" si="31"/>
        <v>0</v>
      </c>
      <c r="O50" s="263">
        <f t="shared" si="32"/>
        <v>116</v>
      </c>
      <c r="P50" s="206"/>
      <c r="Q50" s="206"/>
      <c r="R50" s="206"/>
      <c r="S50" s="206"/>
      <c r="T50" s="206"/>
      <c r="U50" s="206"/>
      <c r="V50" s="28">
        <f t="shared" si="33"/>
        <v>0</v>
      </c>
      <c r="W50" s="39"/>
      <c r="X50" s="39"/>
      <c r="Y50" s="39"/>
      <c r="Z50" s="39"/>
      <c r="AA50" s="39"/>
      <c r="AB50" s="39"/>
      <c r="AC50" s="28">
        <f t="shared" si="34"/>
        <v>0</v>
      </c>
      <c r="AD50" s="39"/>
      <c r="AE50" s="39"/>
      <c r="AF50" s="39"/>
      <c r="AG50" s="39"/>
      <c r="AH50" s="39"/>
      <c r="AI50" s="39"/>
      <c r="AJ50" s="28">
        <f t="shared" si="35"/>
        <v>0</v>
      </c>
      <c r="AK50" s="39"/>
      <c r="AL50" s="39"/>
      <c r="AM50" s="39"/>
      <c r="AN50" s="39"/>
      <c r="AO50" s="39"/>
      <c r="AP50" s="39"/>
      <c r="AQ50" s="28">
        <f t="shared" si="36"/>
        <v>0</v>
      </c>
      <c r="AR50" s="210"/>
      <c r="AS50" s="210"/>
      <c r="AT50" s="210"/>
      <c r="AU50" s="210"/>
      <c r="AV50" s="210"/>
      <c r="AW50" s="210"/>
      <c r="AX50" s="28">
        <f t="shared" si="37"/>
        <v>0</v>
      </c>
      <c r="AY50" s="39">
        <v>8</v>
      </c>
      <c r="AZ50" s="39"/>
      <c r="BA50" s="39">
        <v>12</v>
      </c>
      <c r="BB50" s="39">
        <v>8</v>
      </c>
      <c r="BC50" s="39"/>
      <c r="BD50" s="39">
        <v>116</v>
      </c>
      <c r="BE50" s="28">
        <f t="shared" si="38"/>
        <v>4</v>
      </c>
      <c r="BF50" s="210"/>
      <c r="BG50" s="210"/>
      <c r="BH50" s="210"/>
      <c r="BI50" s="210"/>
      <c r="BJ50" s="210"/>
      <c r="BK50" s="210"/>
      <c r="BL50" s="28">
        <f t="shared" si="39"/>
        <v>0</v>
      </c>
      <c r="BM50" s="39"/>
      <c r="BN50" s="39"/>
      <c r="BO50" s="39"/>
      <c r="BP50" s="39"/>
      <c r="BQ50" s="39"/>
      <c r="BR50" s="39"/>
      <c r="BS50" s="28">
        <f t="shared" si="40"/>
        <v>0</v>
      </c>
      <c r="BT50" s="210"/>
      <c r="BU50" s="210"/>
      <c r="BV50" s="210"/>
      <c r="BW50" s="210"/>
      <c r="BX50" s="210"/>
      <c r="BY50" s="210"/>
      <c r="BZ50" s="28">
        <f t="shared" si="41"/>
        <v>0</v>
      </c>
      <c r="CA50" s="39"/>
      <c r="CB50" s="39"/>
      <c r="CC50" s="39"/>
      <c r="CD50" s="39"/>
      <c r="CE50" s="39"/>
      <c r="CF50" s="39"/>
      <c r="CG50" s="28">
        <f t="shared" si="42"/>
        <v>0</v>
      </c>
    </row>
    <row r="51" spans="1:85" ht="21" customHeight="1" x14ac:dyDescent="0.15">
      <c r="A51" s="274" t="s">
        <v>74</v>
      </c>
      <c r="B51" s="182" t="s">
        <v>258</v>
      </c>
      <c r="C51" s="202"/>
      <c r="D51" s="203">
        <v>6</v>
      </c>
      <c r="E51" s="203"/>
      <c r="F51" s="203"/>
      <c r="G51" s="28">
        <f t="shared" si="25"/>
        <v>2</v>
      </c>
      <c r="H51" s="28">
        <f t="shared" si="26"/>
        <v>72</v>
      </c>
      <c r="I51" s="263">
        <f t="shared" si="27"/>
        <v>28</v>
      </c>
      <c r="J51" s="263">
        <f t="shared" si="28"/>
        <v>10</v>
      </c>
      <c r="K51" s="263">
        <f t="shared" si="29"/>
        <v>0</v>
      </c>
      <c r="L51" s="263">
        <f t="shared" si="30"/>
        <v>10</v>
      </c>
      <c r="M51" s="266">
        <f t="shared" si="18"/>
        <v>8</v>
      </c>
      <c r="N51" s="263">
        <f t="shared" si="31"/>
        <v>0</v>
      </c>
      <c r="O51" s="263">
        <f t="shared" si="32"/>
        <v>44</v>
      </c>
      <c r="P51" s="30"/>
      <c r="Q51" s="30"/>
      <c r="R51" s="30"/>
      <c r="S51" s="30"/>
      <c r="T51" s="30"/>
      <c r="U51" s="30"/>
      <c r="V51" s="28">
        <f t="shared" si="33"/>
        <v>0</v>
      </c>
      <c r="W51" s="30"/>
      <c r="X51" s="30"/>
      <c r="Y51" s="30"/>
      <c r="Z51" s="30"/>
      <c r="AA51" s="30"/>
      <c r="AB51" s="30"/>
      <c r="AC51" s="28">
        <f t="shared" si="34"/>
        <v>0</v>
      </c>
      <c r="AD51" s="30"/>
      <c r="AE51" s="30"/>
      <c r="AF51" s="30"/>
      <c r="AG51" s="30"/>
      <c r="AH51" s="30"/>
      <c r="AI51" s="30"/>
      <c r="AJ51" s="28">
        <f t="shared" si="35"/>
        <v>0</v>
      </c>
      <c r="AK51" s="30"/>
      <c r="AL51" s="30"/>
      <c r="AM51" s="30"/>
      <c r="AN51" s="30"/>
      <c r="AO51" s="30"/>
      <c r="AP51" s="30"/>
      <c r="AQ51" s="28">
        <f t="shared" si="36"/>
        <v>0</v>
      </c>
      <c r="AR51" s="206"/>
      <c r="AS51" s="206"/>
      <c r="AT51" s="206"/>
      <c r="AU51" s="206"/>
      <c r="AV51" s="206"/>
      <c r="AW51" s="206"/>
      <c r="AX51" s="28">
        <f t="shared" si="37"/>
        <v>0</v>
      </c>
      <c r="AY51" s="30">
        <v>10</v>
      </c>
      <c r="AZ51" s="30"/>
      <c r="BA51" s="30">
        <v>10</v>
      </c>
      <c r="BB51" s="30">
        <v>8</v>
      </c>
      <c r="BC51" s="30"/>
      <c r="BD51" s="30">
        <v>44</v>
      </c>
      <c r="BE51" s="28">
        <f t="shared" si="38"/>
        <v>2</v>
      </c>
      <c r="BF51" s="206"/>
      <c r="BG51" s="206"/>
      <c r="BH51" s="206"/>
      <c r="BI51" s="206"/>
      <c r="BJ51" s="206"/>
      <c r="BK51" s="206"/>
      <c r="BL51" s="28">
        <f t="shared" si="39"/>
        <v>0</v>
      </c>
      <c r="BM51" s="30"/>
      <c r="BN51" s="30"/>
      <c r="BO51" s="30"/>
      <c r="BP51" s="30"/>
      <c r="BQ51" s="30"/>
      <c r="BR51" s="30"/>
      <c r="BS51" s="28">
        <f t="shared" si="40"/>
        <v>0</v>
      </c>
      <c r="BT51" s="206"/>
      <c r="BU51" s="206"/>
      <c r="BV51" s="206"/>
      <c r="BW51" s="206"/>
      <c r="BX51" s="206"/>
      <c r="BY51" s="206"/>
      <c r="BZ51" s="28">
        <f t="shared" si="41"/>
        <v>0</v>
      </c>
      <c r="CA51" s="30"/>
      <c r="CB51" s="30"/>
      <c r="CC51" s="30"/>
      <c r="CD51" s="30"/>
      <c r="CE51" s="30"/>
      <c r="CF51" s="30"/>
      <c r="CG51" s="28">
        <f t="shared" si="42"/>
        <v>0</v>
      </c>
    </row>
    <row r="52" spans="1:85" ht="21" customHeight="1" x14ac:dyDescent="0.15">
      <c r="A52" s="274" t="s">
        <v>181</v>
      </c>
      <c r="B52" s="276" t="s">
        <v>259</v>
      </c>
      <c r="C52" s="26">
        <v>9</v>
      </c>
      <c r="D52" s="245"/>
      <c r="E52" s="245"/>
      <c r="F52" s="245"/>
      <c r="G52" s="28">
        <f t="shared" si="25"/>
        <v>3</v>
      </c>
      <c r="H52" s="28">
        <f t="shared" si="26"/>
        <v>108</v>
      </c>
      <c r="I52" s="263">
        <f t="shared" si="27"/>
        <v>78</v>
      </c>
      <c r="J52" s="263">
        <f t="shared" si="28"/>
        <v>26</v>
      </c>
      <c r="K52" s="263">
        <f t="shared" si="29"/>
        <v>0</v>
      </c>
      <c r="L52" s="263">
        <f t="shared" si="30"/>
        <v>26</v>
      </c>
      <c r="M52" s="266">
        <f t="shared" si="18"/>
        <v>8</v>
      </c>
      <c r="N52" s="263">
        <f t="shared" si="31"/>
        <v>18</v>
      </c>
      <c r="O52" s="263">
        <f t="shared" si="32"/>
        <v>30</v>
      </c>
      <c r="P52" s="30"/>
      <c r="Q52" s="30"/>
      <c r="R52" s="30"/>
      <c r="S52" s="30"/>
      <c r="T52" s="30"/>
      <c r="U52" s="30"/>
      <c r="V52" s="28">
        <f t="shared" si="33"/>
        <v>0</v>
      </c>
      <c r="W52" s="30"/>
      <c r="X52" s="30"/>
      <c r="Y52" s="30"/>
      <c r="Z52" s="30"/>
      <c r="AA52" s="30"/>
      <c r="AB52" s="30"/>
      <c r="AC52" s="28">
        <f t="shared" si="34"/>
        <v>0</v>
      </c>
      <c r="AD52" s="30"/>
      <c r="AE52" s="30"/>
      <c r="AF52" s="30"/>
      <c r="AG52" s="30"/>
      <c r="AH52" s="30"/>
      <c r="AI52" s="30"/>
      <c r="AJ52" s="28">
        <f t="shared" si="35"/>
        <v>0</v>
      </c>
      <c r="AK52" s="30"/>
      <c r="AL52" s="30"/>
      <c r="AM52" s="30"/>
      <c r="AN52" s="30"/>
      <c r="AO52" s="30"/>
      <c r="AP52" s="30"/>
      <c r="AQ52" s="28">
        <f t="shared" si="36"/>
        <v>0</v>
      </c>
      <c r="AR52" s="206"/>
      <c r="AS52" s="206"/>
      <c r="AT52" s="206"/>
      <c r="AU52" s="206"/>
      <c r="AV52" s="206"/>
      <c r="AW52" s="206"/>
      <c r="AX52" s="28">
        <f t="shared" si="37"/>
        <v>0</v>
      </c>
      <c r="AY52" s="30"/>
      <c r="AZ52" s="30"/>
      <c r="BA52" s="30"/>
      <c r="BB52" s="30"/>
      <c r="BC52" s="30"/>
      <c r="BD52" s="30"/>
      <c r="BE52" s="28">
        <f t="shared" si="38"/>
        <v>0</v>
      </c>
      <c r="BF52" s="30"/>
      <c r="BG52" s="30"/>
      <c r="BH52" s="30"/>
      <c r="BI52" s="30"/>
      <c r="BJ52" s="30"/>
      <c r="BK52" s="30"/>
      <c r="BL52" s="28">
        <f t="shared" si="39"/>
        <v>0</v>
      </c>
      <c r="BM52" s="30"/>
      <c r="BN52" s="30"/>
      <c r="BO52" s="30"/>
      <c r="BP52" s="30"/>
      <c r="BQ52" s="30"/>
      <c r="BR52" s="30"/>
      <c r="BS52" s="28">
        <f t="shared" si="40"/>
        <v>0</v>
      </c>
      <c r="BT52" s="30">
        <v>26</v>
      </c>
      <c r="BU52" s="30"/>
      <c r="BV52" s="30">
        <v>26</v>
      </c>
      <c r="BW52" s="30">
        <v>8</v>
      </c>
      <c r="BX52" s="30">
        <v>18</v>
      </c>
      <c r="BY52" s="30">
        <v>30</v>
      </c>
      <c r="BZ52" s="28">
        <f t="shared" si="41"/>
        <v>3</v>
      </c>
      <c r="CA52" s="30"/>
      <c r="CB52" s="30"/>
      <c r="CC52" s="30"/>
      <c r="CD52" s="30"/>
      <c r="CE52" s="30"/>
      <c r="CF52" s="30"/>
      <c r="CG52" s="28">
        <f t="shared" si="42"/>
        <v>0</v>
      </c>
    </row>
    <row r="53" spans="1:85" ht="33" customHeight="1" x14ac:dyDescent="0.15">
      <c r="A53" s="274" t="s">
        <v>182</v>
      </c>
      <c r="B53" s="276" t="s">
        <v>260</v>
      </c>
      <c r="C53" s="26">
        <v>8</v>
      </c>
      <c r="D53" s="245"/>
      <c r="E53" s="245"/>
      <c r="F53" s="245"/>
      <c r="G53" s="28">
        <f t="shared" si="25"/>
        <v>6</v>
      </c>
      <c r="H53" s="28">
        <f t="shared" si="26"/>
        <v>216</v>
      </c>
      <c r="I53" s="263">
        <f t="shared" si="27"/>
        <v>82</v>
      </c>
      <c r="J53" s="263">
        <f t="shared" si="28"/>
        <v>20</v>
      </c>
      <c r="K53" s="263">
        <f t="shared" si="29"/>
        <v>0</v>
      </c>
      <c r="L53" s="263">
        <f t="shared" si="30"/>
        <v>36</v>
      </c>
      <c r="M53" s="266">
        <f t="shared" si="18"/>
        <v>8</v>
      </c>
      <c r="N53" s="263">
        <f t="shared" si="31"/>
        <v>18</v>
      </c>
      <c r="O53" s="263">
        <f t="shared" si="32"/>
        <v>134</v>
      </c>
      <c r="P53" s="30"/>
      <c r="Q53" s="30"/>
      <c r="R53" s="30"/>
      <c r="S53" s="30"/>
      <c r="T53" s="30"/>
      <c r="U53" s="30"/>
      <c r="V53" s="28">
        <f t="shared" si="33"/>
        <v>0</v>
      </c>
      <c r="W53" s="30"/>
      <c r="X53" s="30"/>
      <c r="Y53" s="30"/>
      <c r="Z53" s="30"/>
      <c r="AA53" s="30"/>
      <c r="AB53" s="30"/>
      <c r="AC53" s="28">
        <f t="shared" si="34"/>
        <v>0</v>
      </c>
      <c r="AD53" s="30"/>
      <c r="AE53" s="30"/>
      <c r="AF53" s="30"/>
      <c r="AG53" s="30"/>
      <c r="AH53" s="30"/>
      <c r="AI53" s="30"/>
      <c r="AJ53" s="28">
        <f t="shared" si="35"/>
        <v>0</v>
      </c>
      <c r="AK53" s="30"/>
      <c r="AL53" s="30"/>
      <c r="AM53" s="30"/>
      <c r="AN53" s="30"/>
      <c r="AO53" s="30"/>
      <c r="AP53" s="30"/>
      <c r="AQ53" s="28">
        <f t="shared" si="36"/>
        <v>0</v>
      </c>
      <c r="AR53" s="206"/>
      <c r="AS53" s="206"/>
      <c r="AT53" s="206"/>
      <c r="AU53" s="206"/>
      <c r="AV53" s="206"/>
      <c r="AW53" s="206"/>
      <c r="AX53" s="28">
        <f t="shared" si="37"/>
        <v>0</v>
      </c>
      <c r="AY53" s="30"/>
      <c r="AZ53" s="30"/>
      <c r="BA53" s="30"/>
      <c r="BB53" s="30"/>
      <c r="BC53" s="30"/>
      <c r="BD53" s="30"/>
      <c r="BE53" s="28">
        <f t="shared" si="38"/>
        <v>0</v>
      </c>
      <c r="BF53" s="206"/>
      <c r="BG53" s="206"/>
      <c r="BH53" s="206"/>
      <c r="BI53" s="206"/>
      <c r="BJ53" s="206"/>
      <c r="BK53" s="206"/>
      <c r="BL53" s="28">
        <f t="shared" ref="BL53" si="92">SUM(BF53:BK53)/36</f>
        <v>0</v>
      </c>
      <c r="BM53" s="30">
        <v>20</v>
      </c>
      <c r="BN53" s="30"/>
      <c r="BO53" s="30">
        <v>36</v>
      </c>
      <c r="BP53" s="30">
        <v>8</v>
      </c>
      <c r="BQ53" s="30">
        <v>18</v>
      </c>
      <c r="BR53" s="30">
        <v>134</v>
      </c>
      <c r="BS53" s="28">
        <f t="shared" ref="BS53" si="93">SUM(BM53:BR53)/36</f>
        <v>6</v>
      </c>
      <c r="BT53" s="30"/>
      <c r="BU53" s="30"/>
      <c r="BV53" s="30"/>
      <c r="BW53" s="30"/>
      <c r="BX53" s="30"/>
      <c r="BY53" s="30"/>
      <c r="BZ53" s="28">
        <f t="shared" si="41"/>
        <v>0</v>
      </c>
      <c r="CA53" s="30"/>
      <c r="CB53" s="30"/>
      <c r="CC53" s="30"/>
      <c r="CD53" s="30"/>
      <c r="CE53" s="30"/>
      <c r="CF53" s="30"/>
      <c r="CG53" s="28">
        <f t="shared" si="42"/>
        <v>0</v>
      </c>
    </row>
    <row r="54" spans="1:85" ht="21" customHeight="1" x14ac:dyDescent="0.15">
      <c r="A54" s="274" t="s">
        <v>183</v>
      </c>
      <c r="B54" s="276" t="s">
        <v>261</v>
      </c>
      <c r="C54" s="26"/>
      <c r="D54" s="245" t="s">
        <v>154</v>
      </c>
      <c r="E54" s="245"/>
      <c r="F54" s="245"/>
      <c r="G54" s="28">
        <f t="shared" si="25"/>
        <v>3</v>
      </c>
      <c r="H54" s="28">
        <f t="shared" si="26"/>
        <v>108</v>
      </c>
      <c r="I54" s="263">
        <f t="shared" si="27"/>
        <v>60</v>
      </c>
      <c r="J54" s="263">
        <f t="shared" si="28"/>
        <v>26</v>
      </c>
      <c r="K54" s="263">
        <f t="shared" si="29"/>
        <v>0</v>
      </c>
      <c r="L54" s="263">
        <f t="shared" si="30"/>
        <v>26</v>
      </c>
      <c r="M54" s="266">
        <f t="shared" si="18"/>
        <v>8</v>
      </c>
      <c r="N54" s="263">
        <f t="shared" si="31"/>
        <v>0</v>
      </c>
      <c r="O54" s="263">
        <f t="shared" si="32"/>
        <v>48</v>
      </c>
      <c r="P54" s="30"/>
      <c r="Q54" s="30"/>
      <c r="R54" s="30"/>
      <c r="S54" s="30"/>
      <c r="T54" s="30"/>
      <c r="U54" s="30"/>
      <c r="V54" s="28">
        <f t="shared" si="33"/>
        <v>0</v>
      </c>
      <c r="W54" s="30"/>
      <c r="X54" s="30"/>
      <c r="Y54" s="30"/>
      <c r="Z54" s="30"/>
      <c r="AA54" s="30"/>
      <c r="AB54" s="30"/>
      <c r="AC54" s="28">
        <f t="shared" si="34"/>
        <v>0</v>
      </c>
      <c r="AD54" s="30"/>
      <c r="AE54" s="30"/>
      <c r="AF54" s="30"/>
      <c r="AG54" s="30"/>
      <c r="AH54" s="30"/>
      <c r="AI54" s="30"/>
      <c r="AJ54" s="28">
        <f t="shared" si="35"/>
        <v>0</v>
      </c>
      <c r="AK54" s="30"/>
      <c r="AL54" s="30"/>
      <c r="AM54" s="30"/>
      <c r="AN54" s="30"/>
      <c r="AO54" s="30"/>
      <c r="AP54" s="30"/>
      <c r="AQ54" s="28">
        <f t="shared" si="36"/>
        <v>0</v>
      </c>
      <c r="AR54" s="206"/>
      <c r="AS54" s="206"/>
      <c r="AT54" s="206"/>
      <c r="AU54" s="206"/>
      <c r="AV54" s="206"/>
      <c r="AW54" s="206"/>
      <c r="AX54" s="28">
        <f t="shared" si="37"/>
        <v>0</v>
      </c>
      <c r="AY54" s="30"/>
      <c r="AZ54" s="30"/>
      <c r="BA54" s="30"/>
      <c r="BB54" s="30"/>
      <c r="BC54" s="30"/>
      <c r="BD54" s="30"/>
      <c r="BE54" s="28">
        <f t="shared" si="38"/>
        <v>0</v>
      </c>
      <c r="BF54" s="30"/>
      <c r="BG54" s="30"/>
      <c r="BH54" s="30"/>
      <c r="BI54" s="30"/>
      <c r="BJ54" s="30"/>
      <c r="BK54" s="30"/>
      <c r="BL54" s="28">
        <f t="shared" si="39"/>
        <v>0</v>
      </c>
      <c r="BM54" s="30"/>
      <c r="BN54" s="30"/>
      <c r="BO54" s="30"/>
      <c r="BP54" s="30"/>
      <c r="BQ54" s="30"/>
      <c r="BR54" s="30"/>
      <c r="BS54" s="28">
        <f t="shared" si="40"/>
        <v>0</v>
      </c>
      <c r="BT54" s="30"/>
      <c r="BU54" s="30"/>
      <c r="BV54" s="30"/>
      <c r="BW54" s="30"/>
      <c r="BX54" s="30"/>
      <c r="BY54" s="30"/>
      <c r="BZ54" s="28">
        <f t="shared" si="41"/>
        <v>0</v>
      </c>
      <c r="CA54" s="30">
        <v>26</v>
      </c>
      <c r="CB54" s="30"/>
      <c r="CC54" s="30">
        <v>26</v>
      </c>
      <c r="CD54" s="30">
        <v>8</v>
      </c>
      <c r="CE54" s="30"/>
      <c r="CF54" s="30">
        <v>48</v>
      </c>
      <c r="CG54" s="28">
        <f t="shared" si="42"/>
        <v>3</v>
      </c>
    </row>
    <row r="55" spans="1:85" ht="21" customHeight="1" x14ac:dyDescent="0.15">
      <c r="A55" s="274" t="s">
        <v>184</v>
      </c>
      <c r="B55" s="276" t="s">
        <v>262</v>
      </c>
      <c r="C55" s="26">
        <v>3</v>
      </c>
      <c r="D55" s="245"/>
      <c r="E55" s="245"/>
      <c r="F55" s="245">
        <v>3</v>
      </c>
      <c r="G55" s="28">
        <f t="shared" si="25"/>
        <v>3</v>
      </c>
      <c r="H55" s="28">
        <f t="shared" si="26"/>
        <v>108</v>
      </c>
      <c r="I55" s="263">
        <f t="shared" si="27"/>
        <v>62</v>
      </c>
      <c r="J55" s="263">
        <f t="shared" si="28"/>
        <v>18</v>
      </c>
      <c r="K55" s="263">
        <f t="shared" si="29"/>
        <v>0</v>
      </c>
      <c r="L55" s="263">
        <f t="shared" si="30"/>
        <v>18</v>
      </c>
      <c r="M55" s="266">
        <f t="shared" si="18"/>
        <v>8</v>
      </c>
      <c r="N55" s="263">
        <f t="shared" si="31"/>
        <v>18</v>
      </c>
      <c r="O55" s="263">
        <f t="shared" si="32"/>
        <v>46</v>
      </c>
      <c r="P55" s="30"/>
      <c r="Q55" s="30"/>
      <c r="R55" s="30"/>
      <c r="S55" s="30"/>
      <c r="T55" s="30"/>
      <c r="U55" s="30"/>
      <c r="V55" s="28">
        <f t="shared" si="33"/>
        <v>0</v>
      </c>
      <c r="W55" s="30"/>
      <c r="X55" s="30"/>
      <c r="Y55" s="30"/>
      <c r="Z55" s="30"/>
      <c r="AA55" s="30"/>
      <c r="AB55" s="30"/>
      <c r="AC55" s="28">
        <f t="shared" si="34"/>
        <v>0</v>
      </c>
      <c r="AD55" s="30">
        <v>18</v>
      </c>
      <c r="AE55" s="30"/>
      <c r="AF55" s="30">
        <v>18</v>
      </c>
      <c r="AG55" s="30">
        <v>8</v>
      </c>
      <c r="AH55" s="30">
        <v>18</v>
      </c>
      <c r="AI55" s="30">
        <v>46</v>
      </c>
      <c r="AJ55" s="28">
        <f t="shared" si="35"/>
        <v>3</v>
      </c>
      <c r="AK55" s="30"/>
      <c r="AL55" s="30"/>
      <c r="AM55" s="30"/>
      <c r="AN55" s="30"/>
      <c r="AO55" s="30"/>
      <c r="AP55" s="30"/>
      <c r="AQ55" s="28">
        <f t="shared" si="36"/>
        <v>0</v>
      </c>
      <c r="AR55" s="206"/>
      <c r="AS55" s="206"/>
      <c r="AT55" s="206"/>
      <c r="AU55" s="206"/>
      <c r="AV55" s="206"/>
      <c r="AW55" s="206"/>
      <c r="AX55" s="28">
        <f t="shared" si="37"/>
        <v>0</v>
      </c>
      <c r="AY55" s="30"/>
      <c r="AZ55" s="30"/>
      <c r="BA55" s="30"/>
      <c r="BB55" s="30"/>
      <c r="BC55" s="30"/>
      <c r="BD55" s="30"/>
      <c r="BE55" s="28">
        <f t="shared" si="38"/>
        <v>0</v>
      </c>
      <c r="BF55" s="30"/>
      <c r="BG55" s="30"/>
      <c r="BH55" s="30"/>
      <c r="BI55" s="30"/>
      <c r="BJ55" s="30"/>
      <c r="BK55" s="30"/>
      <c r="BL55" s="28">
        <f t="shared" si="39"/>
        <v>0</v>
      </c>
      <c r="BM55" s="30"/>
      <c r="BN55" s="30"/>
      <c r="BO55" s="30"/>
      <c r="BP55" s="30"/>
      <c r="BQ55" s="30"/>
      <c r="BR55" s="30"/>
      <c r="BS55" s="28">
        <f t="shared" si="40"/>
        <v>0</v>
      </c>
      <c r="BT55" s="30"/>
      <c r="BU55" s="30"/>
      <c r="BV55" s="30"/>
      <c r="BW55" s="30"/>
      <c r="BX55" s="30"/>
      <c r="BY55" s="30"/>
      <c r="BZ55" s="28">
        <f t="shared" si="41"/>
        <v>0</v>
      </c>
      <c r="CA55" s="30"/>
      <c r="CB55" s="30"/>
      <c r="CC55" s="30"/>
      <c r="CD55" s="30"/>
      <c r="CE55" s="30"/>
      <c r="CF55" s="30"/>
      <c r="CG55" s="28">
        <f t="shared" si="42"/>
        <v>0</v>
      </c>
    </row>
    <row r="56" spans="1:85" ht="21" customHeight="1" x14ac:dyDescent="0.15">
      <c r="A56" s="274" t="s">
        <v>185</v>
      </c>
      <c r="B56" s="276" t="s">
        <v>263</v>
      </c>
      <c r="C56" s="26">
        <v>9</v>
      </c>
      <c r="D56" s="245">
        <v>8</v>
      </c>
      <c r="E56" s="245"/>
      <c r="F56" s="245"/>
      <c r="G56" s="28">
        <f t="shared" si="25"/>
        <v>6</v>
      </c>
      <c r="H56" s="28">
        <f t="shared" si="26"/>
        <v>216</v>
      </c>
      <c r="I56" s="263">
        <f t="shared" si="27"/>
        <v>102</v>
      </c>
      <c r="J56" s="263">
        <f t="shared" si="28"/>
        <v>28</v>
      </c>
      <c r="K56" s="263">
        <f t="shared" si="29"/>
        <v>0</v>
      </c>
      <c r="L56" s="263">
        <f t="shared" si="30"/>
        <v>40</v>
      </c>
      <c r="M56" s="266">
        <f t="shared" si="18"/>
        <v>16</v>
      </c>
      <c r="N56" s="263">
        <f t="shared" si="31"/>
        <v>18</v>
      </c>
      <c r="O56" s="263">
        <f t="shared" si="32"/>
        <v>114</v>
      </c>
      <c r="P56" s="30"/>
      <c r="Q56" s="30"/>
      <c r="R56" s="30"/>
      <c r="S56" s="30"/>
      <c r="T56" s="30"/>
      <c r="U56" s="30"/>
      <c r="V56" s="28">
        <f t="shared" si="33"/>
        <v>0</v>
      </c>
      <c r="W56" s="30"/>
      <c r="X56" s="30"/>
      <c r="Y56" s="30"/>
      <c r="Z56" s="30"/>
      <c r="AA56" s="30"/>
      <c r="AB56" s="30"/>
      <c r="AC56" s="28">
        <f t="shared" si="34"/>
        <v>0</v>
      </c>
      <c r="AD56" s="30"/>
      <c r="AE56" s="30"/>
      <c r="AF56" s="30"/>
      <c r="AG56" s="30"/>
      <c r="AH56" s="30"/>
      <c r="AI56" s="30"/>
      <c r="AJ56" s="28">
        <f t="shared" si="35"/>
        <v>0</v>
      </c>
      <c r="AK56" s="30"/>
      <c r="AL56" s="30"/>
      <c r="AM56" s="30"/>
      <c r="AN56" s="30"/>
      <c r="AO56" s="30"/>
      <c r="AP56" s="30"/>
      <c r="AQ56" s="28">
        <f t="shared" si="36"/>
        <v>0</v>
      </c>
      <c r="AR56" s="206"/>
      <c r="AS56" s="206"/>
      <c r="AT56" s="206"/>
      <c r="AU56" s="206"/>
      <c r="AV56" s="206"/>
      <c r="AW56" s="206"/>
      <c r="AX56" s="28">
        <f t="shared" si="37"/>
        <v>0</v>
      </c>
      <c r="AY56" s="30"/>
      <c r="AZ56" s="30"/>
      <c r="BA56" s="30"/>
      <c r="BB56" s="30"/>
      <c r="BC56" s="30"/>
      <c r="BD56" s="30"/>
      <c r="BE56" s="28">
        <f t="shared" si="38"/>
        <v>0</v>
      </c>
      <c r="BF56" s="30"/>
      <c r="BG56" s="30"/>
      <c r="BH56" s="30"/>
      <c r="BI56" s="30"/>
      <c r="BJ56" s="30"/>
      <c r="BK56" s="30"/>
      <c r="BL56" s="28">
        <f t="shared" si="39"/>
        <v>0</v>
      </c>
      <c r="BM56" s="30">
        <v>14</v>
      </c>
      <c r="BN56" s="30"/>
      <c r="BO56" s="30">
        <v>26</v>
      </c>
      <c r="BP56" s="30">
        <v>8</v>
      </c>
      <c r="BQ56" s="30"/>
      <c r="BR56" s="30">
        <v>60</v>
      </c>
      <c r="BS56" s="28">
        <f t="shared" si="40"/>
        <v>3</v>
      </c>
      <c r="BT56" s="30">
        <v>14</v>
      </c>
      <c r="BU56" s="30"/>
      <c r="BV56" s="30">
        <v>14</v>
      </c>
      <c r="BW56" s="30">
        <v>8</v>
      </c>
      <c r="BX56" s="30">
        <v>18</v>
      </c>
      <c r="BY56" s="30">
        <v>54</v>
      </c>
      <c r="BZ56" s="28">
        <f t="shared" si="41"/>
        <v>3</v>
      </c>
      <c r="CA56" s="30"/>
      <c r="CB56" s="30"/>
      <c r="CC56" s="30"/>
      <c r="CD56" s="30"/>
      <c r="CE56" s="30"/>
      <c r="CF56" s="30"/>
      <c r="CG56" s="28">
        <f t="shared" si="42"/>
        <v>0</v>
      </c>
    </row>
    <row r="57" spans="1:85" ht="45" customHeight="1" x14ac:dyDescent="0.15">
      <c r="A57" s="274" t="s">
        <v>186</v>
      </c>
      <c r="B57" s="276" t="s">
        <v>264</v>
      </c>
      <c r="C57" s="26" t="s">
        <v>154</v>
      </c>
      <c r="D57" s="245">
        <v>9</v>
      </c>
      <c r="E57" s="245"/>
      <c r="F57" s="245"/>
      <c r="G57" s="28">
        <f t="shared" si="25"/>
        <v>4</v>
      </c>
      <c r="H57" s="28">
        <f t="shared" si="26"/>
        <v>144</v>
      </c>
      <c r="I57" s="263">
        <f t="shared" si="27"/>
        <v>90</v>
      </c>
      <c r="J57" s="263">
        <f t="shared" si="28"/>
        <v>28</v>
      </c>
      <c r="K57" s="263">
        <f t="shared" si="29"/>
        <v>0</v>
      </c>
      <c r="L57" s="263">
        <f t="shared" si="30"/>
        <v>28</v>
      </c>
      <c r="M57" s="266">
        <f t="shared" si="18"/>
        <v>16</v>
      </c>
      <c r="N57" s="263">
        <f t="shared" si="31"/>
        <v>18</v>
      </c>
      <c r="O57" s="263">
        <f t="shared" si="32"/>
        <v>54</v>
      </c>
      <c r="P57" s="30"/>
      <c r="Q57" s="30"/>
      <c r="R57" s="30"/>
      <c r="S57" s="30"/>
      <c r="T57" s="30"/>
      <c r="U57" s="30"/>
      <c r="V57" s="28">
        <f t="shared" si="33"/>
        <v>0</v>
      </c>
      <c r="W57" s="30"/>
      <c r="X57" s="30"/>
      <c r="Y57" s="30"/>
      <c r="Z57" s="30"/>
      <c r="AA57" s="30"/>
      <c r="AB57" s="30"/>
      <c r="AC57" s="28">
        <f t="shared" si="34"/>
        <v>0</v>
      </c>
      <c r="AD57" s="30"/>
      <c r="AE57" s="30"/>
      <c r="AF57" s="30"/>
      <c r="AG57" s="30"/>
      <c r="AH57" s="30"/>
      <c r="AI57" s="30"/>
      <c r="AJ57" s="28">
        <f t="shared" si="35"/>
        <v>0</v>
      </c>
      <c r="AK57" s="30"/>
      <c r="AL57" s="30"/>
      <c r="AM57" s="30"/>
      <c r="AN57" s="30"/>
      <c r="AO57" s="30"/>
      <c r="AP57" s="30"/>
      <c r="AQ57" s="28">
        <f t="shared" si="36"/>
        <v>0</v>
      </c>
      <c r="AR57" s="206"/>
      <c r="AS57" s="206"/>
      <c r="AT57" s="206"/>
      <c r="AU57" s="206"/>
      <c r="AV57" s="206"/>
      <c r="AW57" s="206"/>
      <c r="AX57" s="28">
        <f t="shared" si="37"/>
        <v>0</v>
      </c>
      <c r="AY57" s="30"/>
      <c r="AZ57" s="30"/>
      <c r="BA57" s="30"/>
      <c r="BB57" s="30"/>
      <c r="BC57" s="30"/>
      <c r="BD57" s="30"/>
      <c r="BE57" s="28">
        <f t="shared" si="38"/>
        <v>0</v>
      </c>
      <c r="BF57" s="30"/>
      <c r="BG57" s="30"/>
      <c r="BH57" s="30"/>
      <c r="BI57" s="30"/>
      <c r="BJ57" s="30"/>
      <c r="BK57" s="30"/>
      <c r="BL57" s="28">
        <f t="shared" si="39"/>
        <v>0</v>
      </c>
      <c r="BM57" s="30"/>
      <c r="BN57" s="30"/>
      <c r="BO57" s="30"/>
      <c r="BP57" s="30"/>
      <c r="BQ57" s="30"/>
      <c r="BR57" s="30"/>
      <c r="BS57" s="28">
        <f t="shared" si="40"/>
        <v>0</v>
      </c>
      <c r="BT57" s="30">
        <v>14</v>
      </c>
      <c r="BU57" s="30"/>
      <c r="BV57" s="30">
        <v>14</v>
      </c>
      <c r="BW57" s="30">
        <v>8</v>
      </c>
      <c r="BX57" s="30"/>
      <c r="BY57" s="30">
        <v>36</v>
      </c>
      <c r="BZ57" s="28">
        <f t="shared" si="41"/>
        <v>2</v>
      </c>
      <c r="CA57" s="30">
        <v>14</v>
      </c>
      <c r="CB57" s="30"/>
      <c r="CC57" s="30">
        <v>14</v>
      </c>
      <c r="CD57" s="30">
        <v>8</v>
      </c>
      <c r="CE57" s="30">
        <v>18</v>
      </c>
      <c r="CF57" s="30">
        <v>18</v>
      </c>
      <c r="CG57" s="28">
        <f t="shared" si="42"/>
        <v>2</v>
      </c>
    </row>
    <row r="58" spans="1:85" ht="21" customHeight="1" x14ac:dyDescent="0.15">
      <c r="A58" s="274" t="s">
        <v>187</v>
      </c>
      <c r="B58" s="182" t="s">
        <v>378</v>
      </c>
      <c r="C58" s="26"/>
      <c r="D58" s="27">
        <v>567</v>
      </c>
      <c r="E58" s="27"/>
      <c r="F58" s="27"/>
      <c r="G58" s="28">
        <f t="shared" si="25"/>
        <v>4</v>
      </c>
      <c r="H58" s="28">
        <f t="shared" si="26"/>
        <v>144</v>
      </c>
      <c r="I58" s="263">
        <f t="shared" si="27"/>
        <v>84</v>
      </c>
      <c r="J58" s="263">
        <f t="shared" si="28"/>
        <v>18</v>
      </c>
      <c r="K58" s="263">
        <f t="shared" si="29"/>
        <v>0</v>
      </c>
      <c r="L58" s="263">
        <f t="shared" si="30"/>
        <v>42</v>
      </c>
      <c r="M58" s="266">
        <f t="shared" si="18"/>
        <v>24</v>
      </c>
      <c r="N58" s="263">
        <f t="shared" si="31"/>
        <v>0</v>
      </c>
      <c r="O58" s="263">
        <f t="shared" si="32"/>
        <v>60</v>
      </c>
      <c r="P58" s="30"/>
      <c r="Q58" s="30"/>
      <c r="R58" s="30"/>
      <c r="S58" s="30"/>
      <c r="T58" s="30"/>
      <c r="U58" s="30"/>
      <c r="V58" s="28">
        <f t="shared" si="33"/>
        <v>0</v>
      </c>
      <c r="W58" s="30"/>
      <c r="X58" s="30"/>
      <c r="Y58" s="30"/>
      <c r="Z58" s="30"/>
      <c r="AA58" s="30"/>
      <c r="AB58" s="30"/>
      <c r="AC58" s="28">
        <f t="shared" si="34"/>
        <v>0</v>
      </c>
      <c r="AD58" s="30"/>
      <c r="AE58" s="30"/>
      <c r="AF58" s="30"/>
      <c r="AG58" s="30"/>
      <c r="AH58" s="30"/>
      <c r="AI58" s="30"/>
      <c r="AJ58" s="28">
        <f t="shared" si="35"/>
        <v>0</v>
      </c>
      <c r="AK58" s="30"/>
      <c r="AL58" s="30"/>
      <c r="AM58" s="30"/>
      <c r="AN58" s="30"/>
      <c r="AO58" s="30"/>
      <c r="AP58" s="30"/>
      <c r="AQ58" s="28">
        <f t="shared" si="36"/>
        <v>0</v>
      </c>
      <c r="AR58" s="206">
        <v>6</v>
      </c>
      <c r="AS58" s="206"/>
      <c r="AT58" s="206">
        <v>14</v>
      </c>
      <c r="AU58" s="206">
        <v>8</v>
      </c>
      <c r="AV58" s="206"/>
      <c r="AW58" s="206">
        <v>8</v>
      </c>
      <c r="AX58" s="28">
        <f t="shared" si="37"/>
        <v>1</v>
      </c>
      <c r="AY58" s="30">
        <v>6</v>
      </c>
      <c r="AZ58" s="30"/>
      <c r="BA58" s="30">
        <v>14</v>
      </c>
      <c r="BB58" s="30">
        <v>8</v>
      </c>
      <c r="BC58" s="30"/>
      <c r="BD58" s="30">
        <v>8</v>
      </c>
      <c r="BE58" s="28">
        <f t="shared" si="38"/>
        <v>1</v>
      </c>
      <c r="BF58" s="30">
        <v>6</v>
      </c>
      <c r="BG58" s="30"/>
      <c r="BH58" s="30">
        <v>14</v>
      </c>
      <c r="BI58" s="30">
        <v>8</v>
      </c>
      <c r="BJ58" s="30"/>
      <c r="BK58" s="30">
        <v>44</v>
      </c>
      <c r="BL58" s="28">
        <f t="shared" si="39"/>
        <v>2</v>
      </c>
      <c r="BM58" s="30"/>
      <c r="BN58" s="30"/>
      <c r="BO58" s="30"/>
      <c r="BP58" s="30"/>
      <c r="BQ58" s="30"/>
      <c r="BR58" s="30"/>
      <c r="BS58" s="28">
        <f t="shared" si="40"/>
        <v>0</v>
      </c>
      <c r="BT58" s="30"/>
      <c r="BU58" s="30"/>
      <c r="BV58" s="30"/>
      <c r="BW58" s="30"/>
      <c r="BX58" s="30"/>
      <c r="BY58" s="30"/>
      <c r="BZ58" s="28">
        <f t="shared" si="41"/>
        <v>0</v>
      </c>
      <c r="CA58" s="30"/>
      <c r="CB58" s="30"/>
      <c r="CC58" s="30"/>
      <c r="CD58" s="30"/>
      <c r="CE58" s="30"/>
      <c r="CF58" s="30"/>
      <c r="CG58" s="28">
        <f t="shared" si="42"/>
        <v>0</v>
      </c>
    </row>
    <row r="59" spans="1:85" ht="21" customHeight="1" x14ac:dyDescent="0.15">
      <c r="A59" s="274" t="s">
        <v>188</v>
      </c>
      <c r="B59" s="182" t="s">
        <v>201</v>
      </c>
      <c r="C59" s="26"/>
      <c r="D59" s="27" t="s">
        <v>154</v>
      </c>
      <c r="E59" s="27"/>
      <c r="F59" s="27">
        <v>9</v>
      </c>
      <c r="G59" s="28">
        <f t="shared" si="25"/>
        <v>3</v>
      </c>
      <c r="H59" s="28">
        <f t="shared" si="26"/>
        <v>108</v>
      </c>
      <c r="I59" s="263">
        <f t="shared" si="27"/>
        <v>41</v>
      </c>
      <c r="J59" s="263">
        <f t="shared" si="28"/>
        <v>4</v>
      </c>
      <c r="K59" s="263">
        <f t="shared" si="29"/>
        <v>0</v>
      </c>
      <c r="L59" s="263">
        <f t="shared" si="30"/>
        <v>12</v>
      </c>
      <c r="M59" s="266">
        <f t="shared" si="18"/>
        <v>16</v>
      </c>
      <c r="N59" s="263">
        <f t="shared" si="31"/>
        <v>9</v>
      </c>
      <c r="O59" s="263">
        <f t="shared" si="32"/>
        <v>67</v>
      </c>
      <c r="P59" s="30"/>
      <c r="Q59" s="30"/>
      <c r="R59" s="30"/>
      <c r="S59" s="30"/>
      <c r="T59" s="30"/>
      <c r="U59" s="30"/>
      <c r="V59" s="28">
        <f t="shared" si="33"/>
        <v>0</v>
      </c>
      <c r="W59" s="30"/>
      <c r="X59" s="30"/>
      <c r="Y59" s="30"/>
      <c r="Z59" s="30"/>
      <c r="AA59" s="30"/>
      <c r="AB59" s="30"/>
      <c r="AC59" s="28">
        <f t="shared" si="34"/>
        <v>0</v>
      </c>
      <c r="AD59" s="30"/>
      <c r="AE59" s="30"/>
      <c r="AF59" s="30"/>
      <c r="AG59" s="30"/>
      <c r="AH59" s="30"/>
      <c r="AI59" s="30"/>
      <c r="AJ59" s="28">
        <f t="shared" si="35"/>
        <v>0</v>
      </c>
      <c r="AK59" s="30"/>
      <c r="AL59" s="30"/>
      <c r="AM59" s="30"/>
      <c r="AN59" s="30"/>
      <c r="AO59" s="30"/>
      <c r="AP59" s="30"/>
      <c r="AQ59" s="28">
        <f t="shared" si="36"/>
        <v>0</v>
      </c>
      <c r="AR59" s="206"/>
      <c r="AS59" s="206"/>
      <c r="AT59" s="206"/>
      <c r="AU59" s="206"/>
      <c r="AV59" s="206"/>
      <c r="AW59" s="206"/>
      <c r="AX59" s="28">
        <f t="shared" si="37"/>
        <v>0</v>
      </c>
      <c r="AY59" s="30"/>
      <c r="AZ59" s="30"/>
      <c r="BA59" s="30"/>
      <c r="BB59" s="30"/>
      <c r="BC59" s="30"/>
      <c r="BD59" s="30"/>
      <c r="BE59" s="28">
        <f t="shared" si="38"/>
        <v>0</v>
      </c>
      <c r="BF59" s="30"/>
      <c r="BG59" s="30"/>
      <c r="BH59" s="30"/>
      <c r="BI59" s="30"/>
      <c r="BJ59" s="30"/>
      <c r="BK59" s="30"/>
      <c r="BL59" s="28">
        <f t="shared" si="39"/>
        <v>0</v>
      </c>
      <c r="BM59" s="30"/>
      <c r="BN59" s="30"/>
      <c r="BO59" s="30"/>
      <c r="BP59" s="30"/>
      <c r="BQ59" s="30"/>
      <c r="BR59" s="30"/>
      <c r="BS59" s="28">
        <f t="shared" si="40"/>
        <v>0</v>
      </c>
      <c r="BT59" s="30">
        <v>4</v>
      </c>
      <c r="BU59" s="30"/>
      <c r="BV59" s="30">
        <v>6</v>
      </c>
      <c r="BW59" s="30">
        <v>8</v>
      </c>
      <c r="BX59" s="30">
        <v>9</v>
      </c>
      <c r="BY59" s="30">
        <v>45</v>
      </c>
      <c r="BZ59" s="28">
        <f t="shared" si="41"/>
        <v>2</v>
      </c>
      <c r="CA59" s="30"/>
      <c r="CB59" s="30"/>
      <c r="CC59" s="30">
        <v>6</v>
      </c>
      <c r="CD59" s="30">
        <v>8</v>
      </c>
      <c r="CE59" s="30"/>
      <c r="CF59" s="30">
        <v>22</v>
      </c>
      <c r="CG59" s="28">
        <f t="shared" si="42"/>
        <v>1</v>
      </c>
    </row>
    <row r="60" spans="1:85" ht="21" customHeight="1" x14ac:dyDescent="0.15">
      <c r="A60" s="274" t="s">
        <v>189</v>
      </c>
      <c r="B60" s="278" t="s">
        <v>229</v>
      </c>
      <c r="C60" s="26"/>
      <c r="D60" s="27">
        <v>6</v>
      </c>
      <c r="E60" s="27"/>
      <c r="F60" s="27"/>
      <c r="G60" s="28">
        <f t="shared" si="25"/>
        <v>2</v>
      </c>
      <c r="H60" s="28">
        <f t="shared" si="26"/>
        <v>72</v>
      </c>
      <c r="I60" s="263">
        <f t="shared" si="27"/>
        <v>44</v>
      </c>
      <c r="J60" s="263">
        <f t="shared" si="28"/>
        <v>18</v>
      </c>
      <c r="K60" s="263">
        <f t="shared" si="29"/>
        <v>0</v>
      </c>
      <c r="L60" s="263">
        <f t="shared" si="30"/>
        <v>18</v>
      </c>
      <c r="M60" s="266">
        <f t="shared" si="18"/>
        <v>8</v>
      </c>
      <c r="N60" s="263">
        <f t="shared" si="31"/>
        <v>0</v>
      </c>
      <c r="O60" s="263">
        <f t="shared" si="32"/>
        <v>28</v>
      </c>
      <c r="P60" s="30"/>
      <c r="Q60" s="30"/>
      <c r="R60" s="30"/>
      <c r="S60" s="30"/>
      <c r="T60" s="30"/>
      <c r="U60" s="30"/>
      <c r="V60" s="28">
        <f t="shared" si="33"/>
        <v>0</v>
      </c>
      <c r="W60" s="30"/>
      <c r="X60" s="30"/>
      <c r="Y60" s="30"/>
      <c r="Z60" s="30"/>
      <c r="AA60" s="30"/>
      <c r="AB60" s="30"/>
      <c r="AC60" s="28">
        <f t="shared" si="34"/>
        <v>0</v>
      </c>
      <c r="AD60" s="30"/>
      <c r="AE60" s="30"/>
      <c r="AF60" s="30"/>
      <c r="AG60" s="30"/>
      <c r="AH60" s="30"/>
      <c r="AI60" s="30"/>
      <c r="AJ60" s="28">
        <f t="shared" si="35"/>
        <v>0</v>
      </c>
      <c r="AK60" s="30"/>
      <c r="AL60" s="30"/>
      <c r="AM60" s="30"/>
      <c r="AN60" s="30"/>
      <c r="AO60" s="30"/>
      <c r="AP60" s="30"/>
      <c r="AQ60" s="28">
        <f t="shared" si="36"/>
        <v>0</v>
      </c>
      <c r="AR60" s="206"/>
      <c r="AS60" s="206"/>
      <c r="AT60" s="206"/>
      <c r="AU60" s="206"/>
      <c r="AV60" s="206"/>
      <c r="AW60" s="206"/>
      <c r="AX60" s="28">
        <f t="shared" si="37"/>
        <v>0</v>
      </c>
      <c r="AY60" s="30">
        <v>18</v>
      </c>
      <c r="AZ60" s="30"/>
      <c r="BA60" s="30">
        <v>18</v>
      </c>
      <c r="BB60" s="30">
        <v>8</v>
      </c>
      <c r="BC60" s="30"/>
      <c r="BD60" s="30">
        <v>28</v>
      </c>
      <c r="BE60" s="28">
        <f t="shared" si="38"/>
        <v>2</v>
      </c>
      <c r="BF60" s="30"/>
      <c r="BG60" s="30"/>
      <c r="BH60" s="30"/>
      <c r="BI60" s="30"/>
      <c r="BJ60" s="30"/>
      <c r="BK60" s="30"/>
      <c r="BL60" s="28">
        <f t="shared" si="39"/>
        <v>0</v>
      </c>
      <c r="BM60" s="30"/>
      <c r="BN60" s="30"/>
      <c r="BO60" s="30"/>
      <c r="BP60" s="30"/>
      <c r="BQ60" s="30"/>
      <c r="BR60" s="30"/>
      <c r="BS60" s="28">
        <f t="shared" si="40"/>
        <v>0</v>
      </c>
      <c r="BT60" s="30"/>
      <c r="BU60" s="30"/>
      <c r="BV60" s="30"/>
      <c r="BW60" s="30"/>
      <c r="BX60" s="30"/>
      <c r="BY60" s="30"/>
      <c r="BZ60" s="28">
        <f t="shared" si="41"/>
        <v>0</v>
      </c>
      <c r="CA60" s="30"/>
      <c r="CB60" s="30"/>
      <c r="CC60" s="30"/>
      <c r="CD60" s="30"/>
      <c r="CE60" s="30"/>
      <c r="CF60" s="30"/>
      <c r="CG60" s="28">
        <f t="shared" si="42"/>
        <v>0</v>
      </c>
    </row>
    <row r="61" spans="1:85" ht="21" customHeight="1" x14ac:dyDescent="0.15">
      <c r="A61" s="274" t="s">
        <v>221</v>
      </c>
      <c r="B61" s="276" t="s">
        <v>265</v>
      </c>
      <c r="C61" s="26"/>
      <c r="D61" s="27">
        <v>2</v>
      </c>
      <c r="E61" s="27"/>
      <c r="F61" s="27"/>
      <c r="G61" s="28">
        <f t="shared" si="25"/>
        <v>2</v>
      </c>
      <c r="H61" s="28">
        <f t="shared" si="26"/>
        <v>72</v>
      </c>
      <c r="I61" s="263">
        <f t="shared" si="27"/>
        <v>48</v>
      </c>
      <c r="J61" s="263">
        <f t="shared" si="28"/>
        <v>20</v>
      </c>
      <c r="K61" s="263">
        <f t="shared" si="29"/>
        <v>0</v>
      </c>
      <c r="L61" s="263">
        <f t="shared" si="30"/>
        <v>20</v>
      </c>
      <c r="M61" s="266">
        <f t="shared" si="18"/>
        <v>8</v>
      </c>
      <c r="N61" s="263">
        <f t="shared" si="31"/>
        <v>0</v>
      </c>
      <c r="O61" s="263">
        <f t="shared" si="32"/>
        <v>24</v>
      </c>
      <c r="P61" s="30"/>
      <c r="Q61" s="30"/>
      <c r="R61" s="30"/>
      <c r="S61" s="30"/>
      <c r="T61" s="30"/>
      <c r="U61" s="30"/>
      <c r="V61" s="28">
        <f t="shared" si="33"/>
        <v>0</v>
      </c>
      <c r="W61" s="30">
        <v>20</v>
      </c>
      <c r="X61" s="30"/>
      <c r="Y61" s="30">
        <v>20</v>
      </c>
      <c r="Z61" s="30">
        <v>8</v>
      </c>
      <c r="AA61" s="30"/>
      <c r="AB61" s="30">
        <v>24</v>
      </c>
      <c r="AC61" s="28">
        <f t="shared" si="34"/>
        <v>2</v>
      </c>
      <c r="AD61" s="30"/>
      <c r="AE61" s="30"/>
      <c r="AF61" s="30"/>
      <c r="AG61" s="30"/>
      <c r="AH61" s="30"/>
      <c r="AI61" s="30"/>
      <c r="AJ61" s="28">
        <f t="shared" si="35"/>
        <v>0</v>
      </c>
      <c r="AK61" s="30"/>
      <c r="AL61" s="30"/>
      <c r="AM61" s="30"/>
      <c r="AN61" s="30"/>
      <c r="AO61" s="30"/>
      <c r="AP61" s="30"/>
      <c r="AQ61" s="28">
        <f t="shared" si="36"/>
        <v>0</v>
      </c>
      <c r="AR61" s="206"/>
      <c r="AS61" s="206"/>
      <c r="AT61" s="206"/>
      <c r="AU61" s="206"/>
      <c r="AV61" s="206"/>
      <c r="AW61" s="206"/>
      <c r="AX61" s="28">
        <f t="shared" si="37"/>
        <v>0</v>
      </c>
      <c r="AY61" s="30"/>
      <c r="AZ61" s="30"/>
      <c r="BA61" s="30"/>
      <c r="BB61" s="30"/>
      <c r="BC61" s="30"/>
      <c r="BD61" s="30"/>
      <c r="BE61" s="28">
        <f t="shared" si="38"/>
        <v>0</v>
      </c>
      <c r="BF61" s="30"/>
      <c r="BG61" s="30"/>
      <c r="BH61" s="30"/>
      <c r="BI61" s="30"/>
      <c r="BJ61" s="30"/>
      <c r="BK61" s="30"/>
      <c r="BL61" s="28">
        <f t="shared" si="39"/>
        <v>0</v>
      </c>
      <c r="BM61" s="30"/>
      <c r="BN61" s="30"/>
      <c r="BO61" s="30"/>
      <c r="BP61" s="30"/>
      <c r="BQ61" s="30"/>
      <c r="BR61" s="30"/>
      <c r="BS61" s="28">
        <f t="shared" si="40"/>
        <v>0</v>
      </c>
      <c r="BT61" s="30"/>
      <c r="BU61" s="30"/>
      <c r="BV61" s="30"/>
      <c r="BW61" s="30"/>
      <c r="BX61" s="30"/>
      <c r="BY61" s="30"/>
      <c r="BZ61" s="28">
        <f t="shared" si="41"/>
        <v>0</v>
      </c>
      <c r="CA61" s="30"/>
      <c r="CB61" s="30"/>
      <c r="CC61" s="30"/>
      <c r="CD61" s="30"/>
      <c r="CE61" s="30"/>
      <c r="CF61" s="30"/>
      <c r="CG61" s="28">
        <f t="shared" si="42"/>
        <v>0</v>
      </c>
    </row>
    <row r="62" spans="1:85" ht="21" customHeight="1" x14ac:dyDescent="0.15">
      <c r="A62" s="274" t="s">
        <v>222</v>
      </c>
      <c r="B62" s="277" t="s">
        <v>266</v>
      </c>
      <c r="C62" s="26" t="s">
        <v>154</v>
      </c>
      <c r="D62" s="27">
        <v>9</v>
      </c>
      <c r="E62" s="27"/>
      <c r="F62" s="27"/>
      <c r="G62" s="28">
        <f t="shared" si="25"/>
        <v>4</v>
      </c>
      <c r="H62" s="28">
        <f t="shared" si="26"/>
        <v>144</v>
      </c>
      <c r="I62" s="263">
        <f t="shared" si="27"/>
        <v>104</v>
      </c>
      <c r="J62" s="263">
        <f t="shared" si="28"/>
        <v>26</v>
      </c>
      <c r="K62" s="263">
        <f t="shared" si="29"/>
        <v>0</v>
      </c>
      <c r="L62" s="263">
        <f t="shared" si="30"/>
        <v>44</v>
      </c>
      <c r="M62" s="266">
        <f t="shared" si="18"/>
        <v>16</v>
      </c>
      <c r="N62" s="263">
        <f t="shared" si="31"/>
        <v>18</v>
      </c>
      <c r="O62" s="263">
        <f t="shared" si="32"/>
        <v>40</v>
      </c>
      <c r="P62" s="30"/>
      <c r="Q62" s="30"/>
      <c r="R62" s="30"/>
      <c r="S62" s="30"/>
      <c r="T62" s="30"/>
      <c r="U62" s="30"/>
      <c r="V62" s="28">
        <f t="shared" si="33"/>
        <v>0</v>
      </c>
      <c r="W62" s="30"/>
      <c r="X62" s="30"/>
      <c r="Y62" s="30"/>
      <c r="Z62" s="30"/>
      <c r="AA62" s="30"/>
      <c r="AB62" s="30"/>
      <c r="AC62" s="28">
        <f t="shared" si="34"/>
        <v>0</v>
      </c>
      <c r="AD62" s="30"/>
      <c r="AE62" s="30"/>
      <c r="AF62" s="30"/>
      <c r="AG62" s="30"/>
      <c r="AH62" s="30"/>
      <c r="AI62" s="30"/>
      <c r="AJ62" s="28">
        <f t="shared" si="35"/>
        <v>0</v>
      </c>
      <c r="AK62" s="30"/>
      <c r="AL62" s="30"/>
      <c r="AM62" s="30"/>
      <c r="AN62" s="30"/>
      <c r="AO62" s="30"/>
      <c r="AP62" s="30"/>
      <c r="AQ62" s="28">
        <f t="shared" si="36"/>
        <v>0</v>
      </c>
      <c r="AR62" s="206"/>
      <c r="AS62" s="206"/>
      <c r="AT62" s="206"/>
      <c r="AU62" s="206"/>
      <c r="AV62" s="206"/>
      <c r="AW62" s="206"/>
      <c r="AX62" s="28">
        <f t="shared" si="37"/>
        <v>0</v>
      </c>
      <c r="AY62" s="30"/>
      <c r="AZ62" s="30"/>
      <c r="BA62" s="30"/>
      <c r="BB62" s="30"/>
      <c r="BC62" s="30"/>
      <c r="BD62" s="30"/>
      <c r="BE62" s="28">
        <f t="shared" si="38"/>
        <v>0</v>
      </c>
      <c r="BF62" s="30"/>
      <c r="BG62" s="30"/>
      <c r="BH62" s="30"/>
      <c r="BI62" s="30"/>
      <c r="BJ62" s="30"/>
      <c r="BK62" s="30"/>
      <c r="BL62" s="28">
        <f t="shared" si="39"/>
        <v>0</v>
      </c>
      <c r="BM62" s="30"/>
      <c r="BN62" s="30"/>
      <c r="BO62" s="30"/>
      <c r="BP62" s="30"/>
      <c r="BQ62" s="30"/>
      <c r="BR62" s="30"/>
      <c r="BS62" s="28">
        <f t="shared" si="40"/>
        <v>0</v>
      </c>
      <c r="BT62" s="30">
        <v>14</v>
      </c>
      <c r="BU62" s="30"/>
      <c r="BV62" s="30">
        <v>26</v>
      </c>
      <c r="BW62" s="30">
        <v>8</v>
      </c>
      <c r="BX62" s="30"/>
      <c r="BY62" s="30">
        <v>24</v>
      </c>
      <c r="BZ62" s="28">
        <f t="shared" si="41"/>
        <v>2</v>
      </c>
      <c r="CA62" s="30">
        <v>12</v>
      </c>
      <c r="CB62" s="30"/>
      <c r="CC62" s="30">
        <v>18</v>
      </c>
      <c r="CD62" s="30">
        <v>8</v>
      </c>
      <c r="CE62" s="30">
        <v>18</v>
      </c>
      <c r="CF62" s="30">
        <v>16</v>
      </c>
      <c r="CG62" s="28">
        <f t="shared" si="42"/>
        <v>2</v>
      </c>
    </row>
    <row r="63" spans="1:85" ht="21" customHeight="1" x14ac:dyDescent="0.15">
      <c r="A63" s="274" t="s">
        <v>223</v>
      </c>
      <c r="B63" s="276" t="s">
        <v>267</v>
      </c>
      <c r="C63" s="26">
        <v>7</v>
      </c>
      <c r="D63" s="27"/>
      <c r="E63" s="27"/>
      <c r="F63" s="27"/>
      <c r="G63" s="28">
        <f t="shared" si="25"/>
        <v>3</v>
      </c>
      <c r="H63" s="28">
        <f t="shared" si="26"/>
        <v>108</v>
      </c>
      <c r="I63" s="263">
        <f t="shared" si="27"/>
        <v>66</v>
      </c>
      <c r="J63" s="263">
        <f t="shared" si="28"/>
        <v>20</v>
      </c>
      <c r="K63" s="263">
        <f t="shared" si="29"/>
        <v>0</v>
      </c>
      <c r="L63" s="263">
        <f t="shared" si="30"/>
        <v>20</v>
      </c>
      <c r="M63" s="266">
        <f t="shared" si="18"/>
        <v>8</v>
      </c>
      <c r="N63" s="263">
        <f t="shared" si="31"/>
        <v>18</v>
      </c>
      <c r="O63" s="263">
        <f t="shared" si="32"/>
        <v>42</v>
      </c>
      <c r="P63" s="30"/>
      <c r="Q63" s="30"/>
      <c r="R63" s="30"/>
      <c r="S63" s="30"/>
      <c r="T63" s="30"/>
      <c r="U63" s="30"/>
      <c r="V63" s="28">
        <f t="shared" si="33"/>
        <v>0</v>
      </c>
      <c r="W63" s="30"/>
      <c r="X63" s="30"/>
      <c r="Y63" s="30"/>
      <c r="Z63" s="30"/>
      <c r="AA63" s="30"/>
      <c r="AB63" s="30"/>
      <c r="AC63" s="28">
        <f t="shared" si="34"/>
        <v>0</v>
      </c>
      <c r="AD63" s="30"/>
      <c r="AE63" s="30"/>
      <c r="AF63" s="30"/>
      <c r="AG63" s="30"/>
      <c r="AH63" s="30"/>
      <c r="AI63" s="30"/>
      <c r="AJ63" s="28">
        <f t="shared" si="35"/>
        <v>0</v>
      </c>
      <c r="AK63" s="30"/>
      <c r="AL63" s="30"/>
      <c r="AM63" s="30"/>
      <c r="AN63" s="30"/>
      <c r="AO63" s="30"/>
      <c r="AP63" s="30"/>
      <c r="AQ63" s="28">
        <f t="shared" si="36"/>
        <v>0</v>
      </c>
      <c r="AR63" s="206"/>
      <c r="AS63" s="206"/>
      <c r="AT63" s="206"/>
      <c r="AU63" s="206"/>
      <c r="AV63" s="206"/>
      <c r="AW63" s="206"/>
      <c r="AX63" s="28">
        <f t="shared" si="37"/>
        <v>0</v>
      </c>
      <c r="AY63" s="30"/>
      <c r="AZ63" s="30"/>
      <c r="BA63" s="30"/>
      <c r="BB63" s="30"/>
      <c r="BC63" s="30"/>
      <c r="BD63" s="30"/>
      <c r="BE63" s="28">
        <f t="shared" si="38"/>
        <v>0</v>
      </c>
      <c r="BF63" s="30">
        <v>20</v>
      </c>
      <c r="BG63" s="30"/>
      <c r="BH63" s="30">
        <v>20</v>
      </c>
      <c r="BI63" s="30">
        <v>8</v>
      </c>
      <c r="BJ63" s="30">
        <v>18</v>
      </c>
      <c r="BK63" s="30">
        <v>42</v>
      </c>
      <c r="BL63" s="28">
        <f t="shared" si="39"/>
        <v>3</v>
      </c>
      <c r="BM63" s="30"/>
      <c r="BN63" s="30"/>
      <c r="BO63" s="30"/>
      <c r="BP63" s="30"/>
      <c r="BQ63" s="30"/>
      <c r="BR63" s="30"/>
      <c r="BS63" s="28">
        <f t="shared" si="40"/>
        <v>0</v>
      </c>
      <c r="BT63" s="30"/>
      <c r="BU63" s="30"/>
      <c r="BV63" s="30"/>
      <c r="BW63" s="30"/>
      <c r="BX63" s="30"/>
      <c r="BY63" s="30"/>
      <c r="BZ63" s="28">
        <f t="shared" si="41"/>
        <v>0</v>
      </c>
      <c r="CA63" s="30"/>
      <c r="CB63" s="30"/>
      <c r="CC63" s="30"/>
      <c r="CD63" s="30"/>
      <c r="CE63" s="30"/>
      <c r="CF63" s="30"/>
      <c r="CG63" s="28">
        <f t="shared" si="42"/>
        <v>0</v>
      </c>
    </row>
    <row r="64" spans="1:85" ht="40.5" customHeight="1" x14ac:dyDescent="0.15">
      <c r="A64" s="24"/>
      <c r="B64" s="246"/>
      <c r="C64" s="26"/>
      <c r="D64" s="245"/>
      <c r="E64" s="245"/>
      <c r="F64" s="245"/>
      <c r="G64" s="28">
        <f t="shared" si="25"/>
        <v>0</v>
      </c>
      <c r="H64" s="28">
        <f t="shared" si="26"/>
        <v>0</v>
      </c>
      <c r="I64" s="263">
        <f t="shared" si="27"/>
        <v>0</v>
      </c>
      <c r="J64" s="263">
        <f t="shared" si="28"/>
        <v>0</v>
      </c>
      <c r="K64" s="263">
        <f t="shared" si="29"/>
        <v>0</v>
      </c>
      <c r="L64" s="263">
        <f t="shared" si="30"/>
        <v>0</v>
      </c>
      <c r="M64" s="266"/>
      <c r="N64" s="263">
        <f t="shared" si="31"/>
        <v>0</v>
      </c>
      <c r="O64" s="263">
        <f t="shared" si="32"/>
        <v>0</v>
      </c>
      <c r="P64" s="30"/>
      <c r="Q64" s="30"/>
      <c r="R64" s="30"/>
      <c r="S64" s="30"/>
      <c r="T64" s="30"/>
      <c r="U64" s="30"/>
      <c r="V64" s="28">
        <f t="shared" si="33"/>
        <v>0</v>
      </c>
      <c r="W64" s="30"/>
      <c r="X64" s="30"/>
      <c r="Y64" s="30"/>
      <c r="Z64" s="30"/>
      <c r="AA64" s="30"/>
      <c r="AB64" s="30"/>
      <c r="AC64" s="28">
        <f t="shared" si="34"/>
        <v>0</v>
      </c>
      <c r="AD64" s="30"/>
      <c r="AE64" s="30"/>
      <c r="AF64" s="30"/>
      <c r="AG64" s="30"/>
      <c r="AH64" s="30"/>
      <c r="AI64" s="30"/>
      <c r="AJ64" s="28">
        <f t="shared" si="35"/>
        <v>0</v>
      </c>
      <c r="AK64" s="30"/>
      <c r="AL64" s="30"/>
      <c r="AM64" s="30"/>
      <c r="AN64" s="30"/>
      <c r="AO64" s="30"/>
      <c r="AP64" s="30"/>
      <c r="AQ64" s="28">
        <f t="shared" si="36"/>
        <v>0</v>
      </c>
      <c r="AR64" s="206"/>
      <c r="AS64" s="206"/>
      <c r="AT64" s="206"/>
      <c r="AU64" s="206"/>
      <c r="AV64" s="206"/>
      <c r="AW64" s="206"/>
      <c r="AX64" s="28">
        <f t="shared" si="37"/>
        <v>0</v>
      </c>
      <c r="AY64" s="30"/>
      <c r="AZ64" s="30"/>
      <c r="BA64" s="30"/>
      <c r="BB64" s="30"/>
      <c r="BC64" s="30"/>
      <c r="BD64" s="30"/>
      <c r="BE64" s="28">
        <f t="shared" si="38"/>
        <v>0</v>
      </c>
      <c r="BF64" s="30"/>
      <c r="BG64" s="30"/>
      <c r="BH64" s="30"/>
      <c r="BI64" s="30"/>
      <c r="BJ64" s="30"/>
      <c r="BK64" s="30"/>
      <c r="BL64" s="28">
        <f t="shared" si="39"/>
        <v>0</v>
      </c>
      <c r="BM64" s="30"/>
      <c r="BN64" s="30"/>
      <c r="BO64" s="30"/>
      <c r="BP64" s="30"/>
      <c r="BQ64" s="30"/>
      <c r="BR64" s="30"/>
      <c r="BS64" s="28">
        <f t="shared" si="40"/>
        <v>0</v>
      </c>
      <c r="BT64" s="30"/>
      <c r="BU64" s="30"/>
      <c r="BV64" s="30"/>
      <c r="BW64" s="30"/>
      <c r="BX64" s="30"/>
      <c r="BY64" s="30"/>
      <c r="BZ64" s="28">
        <f t="shared" si="41"/>
        <v>0</v>
      </c>
      <c r="CA64" s="30"/>
      <c r="CB64" s="30"/>
      <c r="CC64" s="30"/>
      <c r="CD64" s="30"/>
      <c r="CE64" s="30"/>
      <c r="CF64" s="30"/>
      <c r="CG64" s="28">
        <f t="shared" si="42"/>
        <v>0</v>
      </c>
    </row>
    <row r="65" spans="1:87" ht="21" customHeight="1" x14ac:dyDescent="0.15">
      <c r="A65" s="24"/>
      <c r="B65" s="246"/>
      <c r="C65" s="43"/>
      <c r="D65" s="38"/>
      <c r="E65" s="38"/>
      <c r="F65" s="38"/>
      <c r="G65" s="28">
        <f t="shared" si="25"/>
        <v>0</v>
      </c>
      <c r="H65" s="28">
        <f t="shared" si="26"/>
        <v>0</v>
      </c>
      <c r="I65" s="263">
        <f t="shared" si="27"/>
        <v>0</v>
      </c>
      <c r="J65" s="263">
        <f t="shared" si="28"/>
        <v>0</v>
      </c>
      <c r="K65" s="263">
        <f t="shared" si="29"/>
        <v>0</v>
      </c>
      <c r="L65" s="263">
        <f t="shared" si="30"/>
        <v>0</v>
      </c>
      <c r="M65" s="266"/>
      <c r="N65" s="263">
        <f t="shared" si="31"/>
        <v>0</v>
      </c>
      <c r="O65" s="263">
        <f t="shared" si="32"/>
        <v>0</v>
      </c>
      <c r="P65" s="39"/>
      <c r="Q65" s="39"/>
      <c r="R65" s="39"/>
      <c r="S65" s="39"/>
      <c r="T65" s="39"/>
      <c r="U65" s="39"/>
      <c r="V65" s="28">
        <f t="shared" si="33"/>
        <v>0</v>
      </c>
      <c r="W65" s="39"/>
      <c r="X65" s="39"/>
      <c r="Y65" s="39"/>
      <c r="Z65" s="39"/>
      <c r="AA65" s="39"/>
      <c r="AB65" s="39"/>
      <c r="AC65" s="28">
        <f t="shared" si="34"/>
        <v>0</v>
      </c>
      <c r="AD65" s="39"/>
      <c r="AE65" s="39"/>
      <c r="AF65" s="39"/>
      <c r="AG65" s="39"/>
      <c r="AH65" s="39"/>
      <c r="AI65" s="39"/>
      <c r="AJ65" s="28">
        <f t="shared" si="35"/>
        <v>0</v>
      </c>
      <c r="AK65" s="39"/>
      <c r="AL65" s="39"/>
      <c r="AM65" s="39"/>
      <c r="AN65" s="39"/>
      <c r="AO65" s="39"/>
      <c r="AP65" s="39"/>
      <c r="AQ65" s="28">
        <f t="shared" si="36"/>
        <v>0</v>
      </c>
      <c r="AR65" s="210"/>
      <c r="AS65" s="210"/>
      <c r="AT65" s="210"/>
      <c r="AU65" s="210"/>
      <c r="AV65" s="210"/>
      <c r="AW65" s="210"/>
      <c r="AX65" s="28">
        <f t="shared" si="37"/>
        <v>0</v>
      </c>
      <c r="AY65" s="39"/>
      <c r="AZ65" s="39"/>
      <c r="BA65" s="39"/>
      <c r="BB65" s="39"/>
      <c r="BC65" s="39"/>
      <c r="BD65" s="39"/>
      <c r="BE65" s="28">
        <f t="shared" si="38"/>
        <v>0</v>
      </c>
      <c r="BF65" s="39"/>
      <c r="BG65" s="39"/>
      <c r="BH65" s="39"/>
      <c r="BI65" s="39"/>
      <c r="BJ65" s="39"/>
      <c r="BK65" s="39"/>
      <c r="BL65" s="28">
        <f t="shared" si="39"/>
        <v>0</v>
      </c>
      <c r="BM65" s="39"/>
      <c r="BN65" s="39"/>
      <c r="BO65" s="39"/>
      <c r="BP65" s="39"/>
      <c r="BQ65" s="39"/>
      <c r="BR65" s="39"/>
      <c r="BS65" s="28">
        <f t="shared" si="40"/>
        <v>0</v>
      </c>
      <c r="BT65" s="39"/>
      <c r="BU65" s="39"/>
      <c r="BV65" s="39"/>
      <c r="BW65" s="39"/>
      <c r="BX65" s="39"/>
      <c r="BY65" s="39"/>
      <c r="BZ65" s="28">
        <f t="shared" si="41"/>
        <v>0</v>
      </c>
      <c r="CA65" s="39"/>
      <c r="CB65" s="39"/>
      <c r="CC65" s="39"/>
      <c r="CD65" s="39"/>
      <c r="CE65" s="39"/>
      <c r="CF65" s="39"/>
      <c r="CG65" s="28">
        <f t="shared" si="42"/>
        <v>0</v>
      </c>
    </row>
    <row r="66" spans="1:87" ht="36.75" customHeight="1" x14ac:dyDescent="0.15">
      <c r="A66" s="24"/>
      <c r="B66" s="31"/>
      <c r="C66" s="26"/>
      <c r="D66" s="27"/>
      <c r="E66" s="27"/>
      <c r="F66" s="27"/>
      <c r="G66" s="28">
        <f t="shared" si="25"/>
        <v>0</v>
      </c>
      <c r="H66" s="28">
        <f t="shared" si="26"/>
        <v>0</v>
      </c>
      <c r="I66" s="263">
        <f t="shared" si="27"/>
        <v>0</v>
      </c>
      <c r="J66" s="263">
        <f t="shared" si="28"/>
        <v>0</v>
      </c>
      <c r="K66" s="263">
        <f t="shared" si="29"/>
        <v>0</v>
      </c>
      <c r="L66" s="263">
        <f t="shared" si="30"/>
        <v>0</v>
      </c>
      <c r="M66" s="266"/>
      <c r="N66" s="263">
        <f t="shared" si="31"/>
        <v>0</v>
      </c>
      <c r="O66" s="263">
        <f t="shared" si="32"/>
        <v>0</v>
      </c>
      <c r="P66" s="30"/>
      <c r="Q66" s="30"/>
      <c r="R66" s="30"/>
      <c r="S66" s="30"/>
      <c r="T66" s="30"/>
      <c r="U66" s="30"/>
      <c r="V66" s="28">
        <f t="shared" si="33"/>
        <v>0</v>
      </c>
      <c r="W66" s="30"/>
      <c r="X66" s="30"/>
      <c r="Y66" s="30"/>
      <c r="Z66" s="30"/>
      <c r="AA66" s="30"/>
      <c r="AB66" s="30"/>
      <c r="AC66" s="28">
        <f t="shared" si="34"/>
        <v>0</v>
      </c>
      <c r="AD66" s="30"/>
      <c r="AE66" s="30"/>
      <c r="AF66" s="30"/>
      <c r="AG66" s="30"/>
      <c r="AH66" s="30"/>
      <c r="AI66" s="30"/>
      <c r="AJ66" s="28">
        <f t="shared" si="35"/>
        <v>0</v>
      </c>
      <c r="AK66" s="30"/>
      <c r="AL66" s="30"/>
      <c r="AM66" s="30"/>
      <c r="AN66" s="30"/>
      <c r="AO66" s="30"/>
      <c r="AP66" s="30"/>
      <c r="AQ66" s="28">
        <f t="shared" si="36"/>
        <v>0</v>
      </c>
      <c r="AR66" s="206"/>
      <c r="AS66" s="206"/>
      <c r="AT66" s="206"/>
      <c r="AU66" s="206"/>
      <c r="AV66" s="206"/>
      <c r="AW66" s="206"/>
      <c r="AX66" s="28">
        <f t="shared" si="37"/>
        <v>0</v>
      </c>
      <c r="AY66" s="30"/>
      <c r="AZ66" s="30"/>
      <c r="BA66" s="30"/>
      <c r="BB66" s="30"/>
      <c r="BC66" s="30"/>
      <c r="BD66" s="30"/>
      <c r="BE66" s="28">
        <f t="shared" si="38"/>
        <v>0</v>
      </c>
      <c r="BF66" s="30"/>
      <c r="BG66" s="30"/>
      <c r="BH66" s="30"/>
      <c r="BI66" s="30"/>
      <c r="BJ66" s="30"/>
      <c r="BK66" s="30"/>
      <c r="BL66" s="28">
        <f t="shared" si="39"/>
        <v>0</v>
      </c>
      <c r="BM66" s="30"/>
      <c r="BN66" s="30"/>
      <c r="BO66" s="30"/>
      <c r="BP66" s="30"/>
      <c r="BQ66" s="30"/>
      <c r="BR66" s="30"/>
      <c r="BS66" s="28">
        <f t="shared" si="40"/>
        <v>0</v>
      </c>
      <c r="BT66" s="30"/>
      <c r="BU66" s="30"/>
      <c r="BV66" s="30"/>
      <c r="BW66" s="30"/>
      <c r="BX66" s="30"/>
      <c r="BY66" s="30"/>
      <c r="BZ66" s="28">
        <f t="shared" si="41"/>
        <v>0</v>
      </c>
      <c r="CA66" s="30"/>
      <c r="CB66" s="30"/>
      <c r="CC66" s="30"/>
      <c r="CD66" s="30"/>
      <c r="CE66" s="30"/>
      <c r="CF66" s="30"/>
      <c r="CG66" s="28">
        <f t="shared" si="42"/>
        <v>0</v>
      </c>
    </row>
    <row r="67" spans="1:87" ht="16.5" customHeight="1" x14ac:dyDescent="0.15">
      <c r="A67" s="24"/>
      <c r="B67" s="31"/>
      <c r="C67" s="26"/>
      <c r="D67" s="27"/>
      <c r="E67" s="27"/>
      <c r="F67" s="27"/>
      <c r="G67" s="28">
        <f t="shared" ref="G67" si="94">V67+AC67+AJ67+AQ67+AX67+BE67+BL67+BS67+BZ67+CG67</f>
        <v>0</v>
      </c>
      <c r="H67" s="28">
        <f t="shared" ref="H67" si="95">O67+I67</f>
        <v>0</v>
      </c>
      <c r="I67" s="238">
        <f t="shared" ref="I67" si="96">SUM(J67:N67)</f>
        <v>0</v>
      </c>
      <c r="J67" s="238">
        <f t="shared" ref="J67" si="97">P67+W67+AD67+AK67+AR67+AY67+BF67+BM67+BT67+CA67</f>
        <v>0</v>
      </c>
      <c r="K67" s="238">
        <f>Q67+X67+AE67+AL67+AS67+AZ67+BG67+BN67+BU67+CB67</f>
        <v>0</v>
      </c>
      <c r="L67" s="238">
        <f>R67+Y67+AF67+AM67+AT67+BA67+BH67+BO67+BV67+CC67</f>
        <v>0</v>
      </c>
      <c r="M67" s="266"/>
      <c r="N67" s="238">
        <f>T67+AA67+AH67+AO67+AV67+BC67+BJ67+BQ67+BX67+CE67</f>
        <v>0</v>
      </c>
      <c r="O67" s="238">
        <f t="shared" ref="O67" si="98">U67+AB67+AI67+AP67+AW67+BD67+BK67+BR67++BY67+CF67</f>
        <v>0</v>
      </c>
      <c r="P67" s="30"/>
      <c r="Q67" s="30"/>
      <c r="R67" s="30"/>
      <c r="S67" s="30"/>
      <c r="T67" s="30"/>
      <c r="U67" s="30"/>
      <c r="V67" s="28">
        <f t="shared" si="33"/>
        <v>0</v>
      </c>
      <c r="W67" s="30"/>
      <c r="X67" s="30"/>
      <c r="Y67" s="30"/>
      <c r="Z67" s="30"/>
      <c r="AA67" s="30"/>
      <c r="AB67" s="30"/>
      <c r="AC67" s="28">
        <f t="shared" si="34"/>
        <v>0</v>
      </c>
      <c r="AD67" s="30"/>
      <c r="AE67" s="30"/>
      <c r="AF67" s="30"/>
      <c r="AG67" s="30"/>
      <c r="AH67" s="30"/>
      <c r="AI67" s="30"/>
      <c r="AJ67" s="28">
        <f t="shared" si="35"/>
        <v>0</v>
      </c>
      <c r="AK67" s="30"/>
      <c r="AL67" s="30"/>
      <c r="AM67" s="30"/>
      <c r="AN67" s="30"/>
      <c r="AO67" s="30"/>
      <c r="AP67" s="30"/>
      <c r="AQ67" s="28">
        <f t="shared" si="36"/>
        <v>0</v>
      </c>
      <c r="AR67" s="206"/>
      <c r="AS67" s="206"/>
      <c r="AT67" s="206"/>
      <c r="AU67" s="206"/>
      <c r="AV67" s="206"/>
      <c r="AW67" s="206"/>
      <c r="AX67" s="28">
        <f t="shared" si="37"/>
        <v>0</v>
      </c>
      <c r="AY67" s="30"/>
      <c r="AZ67" s="30"/>
      <c r="BA67" s="30"/>
      <c r="BB67" s="30"/>
      <c r="BC67" s="30"/>
      <c r="BD67" s="30"/>
      <c r="BE67" s="28">
        <f t="shared" si="38"/>
        <v>0</v>
      </c>
      <c r="BF67" s="30"/>
      <c r="BG67" s="30"/>
      <c r="BH67" s="30"/>
      <c r="BI67" s="30"/>
      <c r="BJ67" s="30"/>
      <c r="BK67" s="30"/>
      <c r="BL67" s="28">
        <f t="shared" si="39"/>
        <v>0</v>
      </c>
      <c r="BM67" s="30"/>
      <c r="BN67" s="30"/>
      <c r="BO67" s="30"/>
      <c r="BP67" s="30"/>
      <c r="BQ67" s="30"/>
      <c r="BR67" s="30"/>
      <c r="BS67" s="28">
        <f t="shared" si="40"/>
        <v>0</v>
      </c>
      <c r="BT67" s="30"/>
      <c r="BU67" s="30"/>
      <c r="BV67" s="30"/>
      <c r="BW67" s="30"/>
      <c r="BX67" s="30"/>
      <c r="BY67" s="30"/>
      <c r="BZ67" s="28">
        <f t="shared" si="41"/>
        <v>0</v>
      </c>
      <c r="CA67" s="30"/>
      <c r="CB67" s="30"/>
      <c r="CC67" s="30"/>
      <c r="CD67" s="30"/>
      <c r="CE67" s="30"/>
      <c r="CF67" s="30"/>
      <c r="CG67" s="28">
        <f t="shared" si="42"/>
        <v>0</v>
      </c>
    </row>
    <row r="68" spans="1:87" ht="10.5" customHeight="1" thickBot="1" x14ac:dyDescent="0.2">
      <c r="A68" s="32" t="s">
        <v>75</v>
      </c>
      <c r="B68" s="33"/>
      <c r="C68" s="32"/>
      <c r="D68" s="32"/>
      <c r="E68" s="32"/>
      <c r="F68" s="32"/>
      <c r="G68" s="34"/>
      <c r="H68" s="34"/>
      <c r="I68" s="34"/>
      <c r="J68" s="34"/>
      <c r="K68" s="34"/>
      <c r="L68" s="34"/>
      <c r="M68" s="270"/>
      <c r="N68" s="34"/>
      <c r="O68" s="34"/>
      <c r="P68" s="32"/>
      <c r="Q68" s="32"/>
      <c r="R68" s="32"/>
      <c r="S68" s="32"/>
      <c r="T68" s="32"/>
      <c r="U68" s="32"/>
      <c r="V68" s="34"/>
      <c r="W68" s="32"/>
      <c r="X68" s="32"/>
      <c r="Y68" s="32"/>
      <c r="Z68" s="32"/>
      <c r="AA68" s="32"/>
      <c r="AB68" s="32"/>
      <c r="AC68" s="34"/>
      <c r="AD68" s="32"/>
      <c r="AE68" s="32"/>
      <c r="AF68" s="32"/>
      <c r="AG68" s="32"/>
      <c r="AH68" s="32"/>
      <c r="AI68" s="32"/>
      <c r="AJ68" s="34"/>
      <c r="AK68" s="32"/>
      <c r="AL68" s="32"/>
      <c r="AM68" s="32"/>
      <c r="AN68" s="32"/>
      <c r="AO68" s="32"/>
      <c r="AP68" s="32"/>
      <c r="AQ68" s="34"/>
      <c r="AR68" s="223"/>
      <c r="AS68" s="223"/>
      <c r="AT68" s="223"/>
      <c r="AU68" s="223"/>
      <c r="AV68" s="223"/>
      <c r="AW68" s="223"/>
      <c r="AX68" s="34"/>
      <c r="AY68" s="32"/>
      <c r="AZ68" s="32"/>
      <c r="BA68" s="32"/>
      <c r="BB68" s="32"/>
      <c r="BC68" s="32"/>
      <c r="BD68" s="32"/>
      <c r="BE68" s="34"/>
      <c r="BF68" s="32"/>
      <c r="BG68" s="32"/>
      <c r="BH68" s="32"/>
      <c r="BI68" s="32"/>
      <c r="BJ68" s="32"/>
      <c r="BK68" s="32"/>
      <c r="BL68" s="34"/>
      <c r="BM68" s="32"/>
      <c r="BN68" s="32"/>
      <c r="BO68" s="32"/>
      <c r="BP68" s="32"/>
      <c r="BQ68" s="32"/>
      <c r="BR68" s="32"/>
      <c r="BS68" s="34"/>
      <c r="BT68" s="32"/>
      <c r="BU68" s="32"/>
      <c r="BV68" s="32"/>
      <c r="BW68" s="32"/>
      <c r="BX68" s="32"/>
      <c r="BY68" s="32"/>
      <c r="BZ68" s="34"/>
      <c r="CA68" s="32"/>
      <c r="CB68" s="32"/>
      <c r="CC68" s="32"/>
      <c r="CD68" s="32"/>
      <c r="CE68" s="32"/>
      <c r="CF68" s="32"/>
      <c r="CG68" s="34"/>
    </row>
    <row r="69" spans="1:87" ht="39" customHeight="1" thickBot="1" x14ac:dyDescent="0.35">
      <c r="A69" s="14" t="s">
        <v>76</v>
      </c>
      <c r="B69" s="186" t="s">
        <v>192</v>
      </c>
      <c r="C69" s="13"/>
      <c r="D69" s="14"/>
      <c r="E69" s="14"/>
      <c r="F69" s="14"/>
      <c r="G69" s="15">
        <f t="shared" ref="G69:BR69" si="99">G71+G90</f>
        <v>37</v>
      </c>
      <c r="H69" s="15">
        <f t="shared" si="99"/>
        <v>1332</v>
      </c>
      <c r="I69" s="15">
        <f t="shared" si="99"/>
        <v>724</v>
      </c>
      <c r="J69" s="15">
        <f t="shared" si="99"/>
        <v>232</v>
      </c>
      <c r="K69" s="15">
        <f t="shared" si="99"/>
        <v>0</v>
      </c>
      <c r="L69" s="15">
        <f t="shared" si="99"/>
        <v>280</v>
      </c>
      <c r="M69" s="15">
        <f t="shared" si="99"/>
        <v>104</v>
      </c>
      <c r="N69" s="15">
        <f t="shared" si="99"/>
        <v>108</v>
      </c>
      <c r="O69" s="15">
        <f t="shared" si="99"/>
        <v>608</v>
      </c>
      <c r="P69" s="15">
        <f t="shared" si="99"/>
        <v>0</v>
      </c>
      <c r="Q69" s="15">
        <f t="shared" si="99"/>
        <v>0</v>
      </c>
      <c r="R69" s="15">
        <f t="shared" si="99"/>
        <v>0</v>
      </c>
      <c r="S69" s="15">
        <f t="shared" si="99"/>
        <v>0</v>
      </c>
      <c r="T69" s="15">
        <f t="shared" si="99"/>
        <v>0</v>
      </c>
      <c r="U69" s="15">
        <f t="shared" si="99"/>
        <v>0</v>
      </c>
      <c r="V69" s="15">
        <f t="shared" si="99"/>
        <v>0</v>
      </c>
      <c r="W69" s="15">
        <f t="shared" si="99"/>
        <v>32</v>
      </c>
      <c r="X69" s="15">
        <f t="shared" si="99"/>
        <v>0</v>
      </c>
      <c r="Y69" s="15">
        <f t="shared" si="99"/>
        <v>32</v>
      </c>
      <c r="Z69" s="15">
        <f t="shared" si="99"/>
        <v>0</v>
      </c>
      <c r="AA69" s="15">
        <f t="shared" si="99"/>
        <v>36</v>
      </c>
      <c r="AB69" s="15">
        <f t="shared" si="99"/>
        <v>100</v>
      </c>
      <c r="AC69" s="15">
        <f t="shared" si="99"/>
        <v>6</v>
      </c>
      <c r="AD69" s="15">
        <f t="shared" si="99"/>
        <v>0</v>
      </c>
      <c r="AE69" s="15">
        <f t="shared" si="99"/>
        <v>0</v>
      </c>
      <c r="AF69" s="15">
        <f t="shared" si="99"/>
        <v>0</v>
      </c>
      <c r="AG69" s="15">
        <f t="shared" si="99"/>
        <v>0</v>
      </c>
      <c r="AH69" s="15">
        <f t="shared" si="99"/>
        <v>0</v>
      </c>
      <c r="AI69" s="15">
        <f t="shared" si="99"/>
        <v>0</v>
      </c>
      <c r="AJ69" s="15">
        <f t="shared" si="99"/>
        <v>0</v>
      </c>
      <c r="AK69" s="15">
        <f t="shared" si="99"/>
        <v>0</v>
      </c>
      <c r="AL69" s="15">
        <f t="shared" si="99"/>
        <v>0</v>
      </c>
      <c r="AM69" s="15">
        <f t="shared" si="99"/>
        <v>0</v>
      </c>
      <c r="AN69" s="15">
        <f t="shared" si="99"/>
        <v>0</v>
      </c>
      <c r="AO69" s="15">
        <f t="shared" si="99"/>
        <v>0</v>
      </c>
      <c r="AP69" s="15">
        <f t="shared" si="99"/>
        <v>0</v>
      </c>
      <c r="AQ69" s="15">
        <f t="shared" si="99"/>
        <v>0</v>
      </c>
      <c r="AR69" s="15">
        <f t="shared" si="99"/>
        <v>26</v>
      </c>
      <c r="AS69" s="15">
        <f t="shared" si="99"/>
        <v>0</v>
      </c>
      <c r="AT69" s="15">
        <f t="shared" si="99"/>
        <v>30</v>
      </c>
      <c r="AU69" s="15">
        <f t="shared" si="99"/>
        <v>16</v>
      </c>
      <c r="AV69" s="15">
        <f t="shared" si="99"/>
        <v>18</v>
      </c>
      <c r="AW69" s="15">
        <f t="shared" si="99"/>
        <v>90</v>
      </c>
      <c r="AX69" s="15">
        <f t="shared" si="99"/>
        <v>5</v>
      </c>
      <c r="AY69" s="15">
        <f t="shared" si="99"/>
        <v>54</v>
      </c>
      <c r="AZ69" s="15">
        <f t="shared" si="99"/>
        <v>0</v>
      </c>
      <c r="BA69" s="15">
        <f t="shared" si="99"/>
        <v>78</v>
      </c>
      <c r="BB69" s="15">
        <f t="shared" si="99"/>
        <v>24</v>
      </c>
      <c r="BC69" s="15">
        <f t="shared" si="99"/>
        <v>18</v>
      </c>
      <c r="BD69" s="15">
        <f t="shared" si="99"/>
        <v>114</v>
      </c>
      <c r="BE69" s="15">
        <f t="shared" si="99"/>
        <v>8</v>
      </c>
      <c r="BF69" s="15">
        <f t="shared" si="99"/>
        <v>54</v>
      </c>
      <c r="BG69" s="15">
        <f t="shared" si="99"/>
        <v>0</v>
      </c>
      <c r="BH69" s="15">
        <f t="shared" si="99"/>
        <v>66</v>
      </c>
      <c r="BI69" s="15">
        <f t="shared" si="99"/>
        <v>8</v>
      </c>
      <c r="BJ69" s="15">
        <f t="shared" si="99"/>
        <v>0</v>
      </c>
      <c r="BK69" s="15">
        <f t="shared" si="99"/>
        <v>116</v>
      </c>
      <c r="BL69" s="15">
        <f t="shared" si="99"/>
        <v>7</v>
      </c>
      <c r="BM69" s="15">
        <f t="shared" si="99"/>
        <v>52</v>
      </c>
      <c r="BN69" s="15">
        <f t="shared" si="99"/>
        <v>0</v>
      </c>
      <c r="BO69" s="15">
        <f t="shared" si="99"/>
        <v>60</v>
      </c>
      <c r="BP69" s="15">
        <f t="shared" si="99"/>
        <v>16</v>
      </c>
      <c r="BQ69" s="15">
        <f t="shared" si="99"/>
        <v>36</v>
      </c>
      <c r="BR69" s="15">
        <f t="shared" si="99"/>
        <v>152</v>
      </c>
      <c r="BS69" s="15">
        <f t="shared" ref="BS69:CG69" si="100">BS71+BS90</f>
        <v>9</v>
      </c>
      <c r="BT69" s="15">
        <f t="shared" si="100"/>
        <v>0</v>
      </c>
      <c r="BU69" s="15">
        <f t="shared" si="100"/>
        <v>0</v>
      </c>
      <c r="BV69" s="15">
        <f t="shared" si="100"/>
        <v>0</v>
      </c>
      <c r="BW69" s="15">
        <f t="shared" si="100"/>
        <v>0</v>
      </c>
      <c r="BX69" s="15">
        <f t="shared" si="100"/>
        <v>0</v>
      </c>
      <c r="BY69" s="15">
        <f t="shared" si="100"/>
        <v>0</v>
      </c>
      <c r="BZ69" s="15">
        <f t="shared" si="100"/>
        <v>0</v>
      </c>
      <c r="CA69" s="15">
        <f t="shared" si="100"/>
        <v>14</v>
      </c>
      <c r="CB69" s="15">
        <f t="shared" si="100"/>
        <v>0</v>
      </c>
      <c r="CC69" s="15">
        <f t="shared" si="100"/>
        <v>14</v>
      </c>
      <c r="CD69" s="15">
        <f t="shared" si="100"/>
        <v>8</v>
      </c>
      <c r="CE69" s="15">
        <f t="shared" si="100"/>
        <v>0</v>
      </c>
      <c r="CF69" s="15">
        <f t="shared" si="100"/>
        <v>36</v>
      </c>
      <c r="CG69" s="15">
        <f t="shared" si="100"/>
        <v>2</v>
      </c>
      <c r="CH69" s="35"/>
      <c r="CI69" s="36" t="b">
        <f>IF(G69=SUM(V69,AC69,AJ69,AQ69,AX69,BE69,BL69,BS69,BZ69,CG69),TRUE)</f>
        <v>1</v>
      </c>
    </row>
    <row r="70" spans="1:87" ht="5.25" customHeight="1" thickBot="1" x14ac:dyDescent="0.2">
      <c r="A70" s="4"/>
      <c r="B70" s="20"/>
      <c r="C70" s="251"/>
      <c r="D70" s="251"/>
      <c r="E70" s="251"/>
      <c r="F70" s="25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35"/>
      <c r="CI70" s="35"/>
    </row>
    <row r="71" spans="1:87" ht="21" customHeight="1" thickBot="1" x14ac:dyDescent="0.35">
      <c r="A71" s="14" t="s">
        <v>77</v>
      </c>
      <c r="B71" s="37"/>
      <c r="C71" s="13"/>
      <c r="D71" s="14"/>
      <c r="E71" s="14"/>
      <c r="F71" s="14"/>
      <c r="G71" s="15">
        <f>SUM(G72:G88)</f>
        <v>27</v>
      </c>
      <c r="H71" s="15">
        <f t="shared" ref="H71:CC71" si="101">SUM(H72:H88)</f>
        <v>972</v>
      </c>
      <c r="I71" s="15">
        <f t="shared" si="101"/>
        <v>554</v>
      </c>
      <c r="J71" s="15">
        <f t="shared" si="101"/>
        <v>164</v>
      </c>
      <c r="K71" s="15">
        <f t="shared" si="101"/>
        <v>0</v>
      </c>
      <c r="L71" s="15">
        <f t="shared" si="101"/>
        <v>212</v>
      </c>
      <c r="M71" s="15">
        <f t="shared" si="101"/>
        <v>88</v>
      </c>
      <c r="N71" s="15">
        <f t="shared" si="101"/>
        <v>90</v>
      </c>
      <c r="O71" s="15">
        <f t="shared" si="101"/>
        <v>418</v>
      </c>
      <c r="P71" s="15">
        <f t="shared" si="101"/>
        <v>0</v>
      </c>
      <c r="Q71" s="15">
        <f t="shared" si="101"/>
        <v>0</v>
      </c>
      <c r="R71" s="15">
        <f t="shared" si="101"/>
        <v>0</v>
      </c>
      <c r="S71" s="15"/>
      <c r="T71" s="15">
        <f t="shared" si="101"/>
        <v>0</v>
      </c>
      <c r="U71" s="15">
        <f t="shared" si="101"/>
        <v>0</v>
      </c>
      <c r="V71" s="15">
        <f t="shared" si="101"/>
        <v>0</v>
      </c>
      <c r="W71" s="15">
        <f t="shared" si="101"/>
        <v>32</v>
      </c>
      <c r="X71" s="15">
        <f t="shared" si="101"/>
        <v>0</v>
      </c>
      <c r="Y71" s="15">
        <f t="shared" si="101"/>
        <v>32</v>
      </c>
      <c r="Z71" s="15"/>
      <c r="AA71" s="15">
        <f t="shared" si="101"/>
        <v>36</v>
      </c>
      <c r="AB71" s="15">
        <f t="shared" si="101"/>
        <v>100</v>
      </c>
      <c r="AC71" s="15">
        <f t="shared" si="101"/>
        <v>6</v>
      </c>
      <c r="AD71" s="15">
        <f t="shared" si="101"/>
        <v>0</v>
      </c>
      <c r="AE71" s="15">
        <f t="shared" si="101"/>
        <v>0</v>
      </c>
      <c r="AF71" s="15">
        <f t="shared" si="101"/>
        <v>0</v>
      </c>
      <c r="AG71" s="15"/>
      <c r="AH71" s="15">
        <f t="shared" si="101"/>
        <v>0</v>
      </c>
      <c r="AI71" s="15">
        <f t="shared" si="101"/>
        <v>0</v>
      </c>
      <c r="AJ71" s="15">
        <f t="shared" si="101"/>
        <v>0</v>
      </c>
      <c r="AK71" s="15">
        <f t="shared" si="101"/>
        <v>0</v>
      </c>
      <c r="AL71" s="15">
        <f t="shared" si="101"/>
        <v>0</v>
      </c>
      <c r="AM71" s="15">
        <f t="shared" si="101"/>
        <v>0</v>
      </c>
      <c r="AN71" s="15"/>
      <c r="AO71" s="15">
        <f t="shared" si="101"/>
        <v>0</v>
      </c>
      <c r="AP71" s="15">
        <f t="shared" si="101"/>
        <v>0</v>
      </c>
      <c r="AQ71" s="15">
        <f t="shared" si="101"/>
        <v>0</v>
      </c>
      <c r="AR71" s="15">
        <f t="shared" si="101"/>
        <v>26</v>
      </c>
      <c r="AS71" s="15">
        <f t="shared" si="101"/>
        <v>0</v>
      </c>
      <c r="AT71" s="15">
        <f t="shared" si="101"/>
        <v>30</v>
      </c>
      <c r="AU71" s="15">
        <f t="shared" si="101"/>
        <v>16</v>
      </c>
      <c r="AV71" s="15">
        <f t="shared" si="101"/>
        <v>18</v>
      </c>
      <c r="AW71" s="15">
        <f t="shared" si="101"/>
        <v>90</v>
      </c>
      <c r="AX71" s="15">
        <f t="shared" si="101"/>
        <v>5</v>
      </c>
      <c r="AY71" s="15">
        <f t="shared" si="101"/>
        <v>54</v>
      </c>
      <c r="AZ71" s="15">
        <f t="shared" si="101"/>
        <v>0</v>
      </c>
      <c r="BA71" s="15">
        <f t="shared" si="101"/>
        <v>78</v>
      </c>
      <c r="BB71" s="15">
        <f t="shared" si="101"/>
        <v>24</v>
      </c>
      <c r="BC71" s="15">
        <f t="shared" si="101"/>
        <v>18</v>
      </c>
      <c r="BD71" s="15">
        <f t="shared" si="101"/>
        <v>114</v>
      </c>
      <c r="BE71" s="15">
        <f t="shared" si="101"/>
        <v>8</v>
      </c>
      <c r="BF71" s="15">
        <f t="shared" si="101"/>
        <v>14</v>
      </c>
      <c r="BG71" s="15">
        <f t="shared" si="101"/>
        <v>0</v>
      </c>
      <c r="BH71" s="15">
        <f t="shared" si="101"/>
        <v>26</v>
      </c>
      <c r="BI71" s="15">
        <f t="shared" si="101"/>
        <v>8</v>
      </c>
      <c r="BJ71" s="15">
        <f t="shared" si="101"/>
        <v>0</v>
      </c>
      <c r="BK71" s="15">
        <f t="shared" si="101"/>
        <v>24</v>
      </c>
      <c r="BL71" s="15">
        <f t="shared" si="101"/>
        <v>2</v>
      </c>
      <c r="BM71" s="15">
        <f t="shared" si="101"/>
        <v>24</v>
      </c>
      <c r="BN71" s="15">
        <f t="shared" si="101"/>
        <v>0</v>
      </c>
      <c r="BO71" s="15">
        <f t="shared" si="101"/>
        <v>32</v>
      </c>
      <c r="BP71" s="15">
        <f t="shared" si="101"/>
        <v>16</v>
      </c>
      <c r="BQ71" s="15">
        <f t="shared" si="101"/>
        <v>18</v>
      </c>
      <c r="BR71" s="15">
        <f t="shared" si="101"/>
        <v>54</v>
      </c>
      <c r="BS71" s="15">
        <f t="shared" si="101"/>
        <v>4</v>
      </c>
      <c r="BT71" s="15">
        <f t="shared" si="101"/>
        <v>0</v>
      </c>
      <c r="BU71" s="15">
        <f t="shared" si="101"/>
        <v>0</v>
      </c>
      <c r="BV71" s="15">
        <f t="shared" si="101"/>
        <v>0</v>
      </c>
      <c r="BW71" s="15">
        <f t="shared" si="101"/>
        <v>0</v>
      </c>
      <c r="BX71" s="15">
        <f t="shared" si="101"/>
        <v>0</v>
      </c>
      <c r="BY71" s="15">
        <f t="shared" si="101"/>
        <v>0</v>
      </c>
      <c r="BZ71" s="15">
        <f t="shared" si="101"/>
        <v>0</v>
      </c>
      <c r="CA71" s="15">
        <f t="shared" si="101"/>
        <v>14</v>
      </c>
      <c r="CB71" s="15">
        <f t="shared" si="101"/>
        <v>0</v>
      </c>
      <c r="CC71" s="15">
        <f t="shared" si="101"/>
        <v>14</v>
      </c>
      <c r="CD71" s="15">
        <f t="shared" ref="CD71:CG71" si="102">SUM(CD72:CD88)</f>
        <v>8</v>
      </c>
      <c r="CE71" s="15">
        <f t="shared" si="102"/>
        <v>0</v>
      </c>
      <c r="CF71" s="15">
        <f t="shared" si="102"/>
        <v>36</v>
      </c>
      <c r="CG71" s="15">
        <f t="shared" si="102"/>
        <v>2</v>
      </c>
      <c r="CH71" s="35"/>
      <c r="CI71" s="36" t="b">
        <f>IF(G71=SUM(V71,AC71,AJ71,AQ71,AX71,BE71,BL71,BS71,BZ71,CG71),TRUE)</f>
        <v>1</v>
      </c>
    </row>
    <row r="72" spans="1:87" ht="21" customHeight="1" x14ac:dyDescent="0.15">
      <c r="A72" s="206" t="s">
        <v>202</v>
      </c>
      <c r="B72" s="278" t="s">
        <v>268</v>
      </c>
      <c r="C72" s="280">
        <v>2</v>
      </c>
      <c r="D72" s="281"/>
      <c r="E72" s="281"/>
      <c r="F72" s="281"/>
      <c r="G72" s="28">
        <f t="shared" ref="G72:G85" si="103">V72+AC72+AJ72+AQ72+AX72+BE72+BL72+BS72+BZ72+CG72</f>
        <v>3</v>
      </c>
      <c r="H72" s="28">
        <f t="shared" ref="H72:H88" si="104">O72+I72</f>
        <v>108</v>
      </c>
      <c r="I72" s="238">
        <f t="shared" ref="I72:I88" si="105">SUM(J72:N72)</f>
        <v>54</v>
      </c>
      <c r="J72" s="238">
        <f>P72+W72+AD72+AK72+AR72+AY72+BF72+BM72+BT72+CA72</f>
        <v>14</v>
      </c>
      <c r="K72" s="238">
        <f>Q72+X72+AE72+AL72+AS72+AZ72+BG72+BN72+BU72+CB72</f>
        <v>0</v>
      </c>
      <c r="L72" s="238">
        <f>R72+Y72+AF72+AM72+AT72+BA72+BH72+BO72+BV72+CC72</f>
        <v>14</v>
      </c>
      <c r="M72" s="266">
        <f>S72+Z72+AG72+AN72+AU72+BB72+BI72+BP72+BW72+CD72</f>
        <v>8</v>
      </c>
      <c r="N72" s="238">
        <f>T72+AA72+AH72+AO72+AV72+BC72+BJ72+BQ72+BX72+CE72</f>
        <v>18</v>
      </c>
      <c r="O72" s="247">
        <f t="shared" ref="O72:O88" si="106">U72+AB72+AI72+AP72+AW72+BD72+BK72+BR72++BY72+CF72</f>
        <v>54</v>
      </c>
      <c r="P72" s="214"/>
      <c r="Q72" s="48"/>
      <c r="R72" s="48"/>
      <c r="S72" s="48"/>
      <c r="T72" s="48"/>
      <c r="U72" s="48"/>
      <c r="V72" s="28">
        <f t="shared" ref="V72:V79" si="107">SUM(P72:U72)/36</f>
        <v>0</v>
      </c>
      <c r="W72" s="211">
        <v>14</v>
      </c>
      <c r="X72" s="210"/>
      <c r="Y72" s="210">
        <v>14</v>
      </c>
      <c r="Z72" s="210">
        <v>8</v>
      </c>
      <c r="AA72" s="210">
        <v>18</v>
      </c>
      <c r="AB72" s="210">
        <v>54</v>
      </c>
      <c r="AC72" s="28">
        <f t="shared" ref="AC72:AC79" si="108">SUM(W72:AB72)/36</f>
        <v>3</v>
      </c>
      <c r="AD72" s="219"/>
      <c r="AE72" s="220"/>
      <c r="AF72" s="220"/>
      <c r="AG72" s="220"/>
      <c r="AH72" s="220"/>
      <c r="AI72" s="220"/>
      <c r="AJ72" s="28">
        <f t="shared" ref="AJ72:AJ88" si="109">SUM(AD72:AI72)/36</f>
        <v>0</v>
      </c>
      <c r="AK72" s="210"/>
      <c r="AL72" s="210"/>
      <c r="AM72" s="210"/>
      <c r="AN72" s="210"/>
      <c r="AO72" s="210"/>
      <c r="AP72" s="210"/>
      <c r="AQ72" s="28">
        <f t="shared" ref="AQ72:AQ88" si="110">SUM(AK72:AP72)/36</f>
        <v>0</v>
      </c>
      <c r="AR72" s="210"/>
      <c r="AS72" s="210"/>
      <c r="AT72" s="210"/>
      <c r="AU72" s="210"/>
      <c r="AV72" s="210"/>
      <c r="AW72" s="210"/>
      <c r="AX72" s="28">
        <f t="shared" ref="AX72:AX79" si="111">SUM(AR72:AW72)/36</f>
        <v>0</v>
      </c>
      <c r="AY72" s="232"/>
      <c r="AZ72" s="30"/>
      <c r="BA72" s="30"/>
      <c r="BB72" s="30"/>
      <c r="BC72" s="30"/>
      <c r="BD72" s="30"/>
      <c r="BE72" s="28">
        <f t="shared" ref="BE72:BE88" si="112">SUM(AY72:BD72)/36</f>
        <v>0</v>
      </c>
      <c r="BF72" s="210"/>
      <c r="BG72" s="210"/>
      <c r="BH72" s="210"/>
      <c r="BI72" s="210"/>
      <c r="BJ72" s="210"/>
      <c r="BK72" s="210"/>
      <c r="BL72" s="28">
        <f t="shared" ref="BL72:BL79" si="113">SUM(BF72:BK72)/36</f>
        <v>0</v>
      </c>
      <c r="BM72" s="232"/>
      <c r="BN72" s="30"/>
      <c r="BO72" s="30"/>
      <c r="BP72" s="30"/>
      <c r="BQ72" s="30"/>
      <c r="BR72" s="30"/>
      <c r="BS72" s="28">
        <f t="shared" ref="BS72:BS79" si="114">SUM(BM72:BR72)/36</f>
        <v>0</v>
      </c>
      <c r="BT72" s="214"/>
      <c r="BU72" s="48"/>
      <c r="BV72" s="48"/>
      <c r="BW72" s="48"/>
      <c r="BX72" s="48"/>
      <c r="BY72" s="48"/>
      <c r="BZ72" s="28">
        <f t="shared" ref="BZ72:BZ79" si="115">SUM(BT72:BY72)/36</f>
        <v>0</v>
      </c>
      <c r="CA72" s="206"/>
      <c r="CB72" s="206"/>
      <c r="CC72" s="206"/>
      <c r="CD72" s="206"/>
      <c r="CE72" s="206"/>
      <c r="CF72" s="206"/>
      <c r="CG72" s="28">
        <f t="shared" ref="CG72:CG79" si="116">SUM(CA72:CF72)/36</f>
        <v>0</v>
      </c>
    </row>
    <row r="73" spans="1:87" ht="21" customHeight="1" x14ac:dyDescent="0.15">
      <c r="A73" s="206" t="s">
        <v>203</v>
      </c>
      <c r="B73" s="204" t="s">
        <v>269</v>
      </c>
      <c r="C73" s="280">
        <v>2</v>
      </c>
      <c r="D73" s="281"/>
      <c r="E73" s="281"/>
      <c r="F73" s="281">
        <v>2</v>
      </c>
      <c r="G73" s="28">
        <f t="shared" si="103"/>
        <v>3</v>
      </c>
      <c r="H73" s="28">
        <f t="shared" si="104"/>
        <v>108</v>
      </c>
      <c r="I73" s="238">
        <f t="shared" si="105"/>
        <v>62</v>
      </c>
      <c r="J73" s="238">
        <f t="shared" ref="J73:J85" si="117">P73+W73+AD73+AK73+AR73+AY73+BF73+BM73+BT73+CA73</f>
        <v>18</v>
      </c>
      <c r="K73" s="238">
        <f t="shared" ref="K73:K85" si="118">Q73+X73+AE73+AL73+AS73+AZ73+BG73+BN73+BU73+CB73</f>
        <v>0</v>
      </c>
      <c r="L73" s="238">
        <f t="shared" ref="L73:L85" si="119">R73+Y73+AF73+AM73+AT73+BA73+BH73+BO73+BV73+CC73</f>
        <v>18</v>
      </c>
      <c r="M73" s="266">
        <f t="shared" ref="M73:M88" si="120">S73+Z73+AG73+AN73+AU73+BB73+BI73+BP73+BW73+CD73</f>
        <v>8</v>
      </c>
      <c r="N73" s="238">
        <f t="shared" ref="N73:N85" si="121">T73+AA73+AH73+AO73+AV73+BC73+BJ73+BQ73+BX73+CE73</f>
        <v>18</v>
      </c>
      <c r="O73" s="247">
        <f t="shared" si="106"/>
        <v>46</v>
      </c>
      <c r="P73" s="215"/>
      <c r="Q73" s="30"/>
      <c r="R73" s="30"/>
      <c r="S73" s="30"/>
      <c r="T73" s="30"/>
      <c r="U73" s="30"/>
      <c r="V73" s="28">
        <f t="shared" si="107"/>
        <v>0</v>
      </c>
      <c r="W73" s="212">
        <v>18</v>
      </c>
      <c r="X73" s="206"/>
      <c r="Y73" s="206">
        <v>18</v>
      </c>
      <c r="Z73" s="206">
        <v>8</v>
      </c>
      <c r="AA73" s="206">
        <v>18</v>
      </c>
      <c r="AB73" s="206">
        <v>46</v>
      </c>
      <c r="AC73" s="28">
        <f t="shared" si="108"/>
        <v>3</v>
      </c>
      <c r="AD73" s="221"/>
      <c r="AE73" s="206"/>
      <c r="AF73" s="206"/>
      <c r="AG73" s="206"/>
      <c r="AH73" s="206"/>
      <c r="AI73" s="206"/>
      <c r="AJ73" s="28">
        <f t="shared" si="109"/>
        <v>0</v>
      </c>
      <c r="AK73" s="232"/>
      <c r="AL73" s="30"/>
      <c r="AM73" s="30"/>
      <c r="AN73" s="30"/>
      <c r="AO73" s="30"/>
      <c r="AP73" s="30"/>
      <c r="AQ73" s="28">
        <f t="shared" si="110"/>
        <v>0</v>
      </c>
      <c r="AR73" s="221"/>
      <c r="AS73" s="206"/>
      <c r="AT73" s="206"/>
      <c r="AU73" s="206"/>
      <c r="AV73" s="206"/>
      <c r="AW73" s="206"/>
      <c r="AX73" s="28">
        <f t="shared" si="111"/>
        <v>0</v>
      </c>
      <c r="AY73" s="232"/>
      <c r="AZ73" s="30"/>
      <c r="BA73" s="30"/>
      <c r="BB73" s="30"/>
      <c r="BC73" s="30"/>
      <c r="BD73" s="30"/>
      <c r="BE73" s="28">
        <f t="shared" si="112"/>
        <v>0</v>
      </c>
      <c r="BF73" s="206"/>
      <c r="BG73" s="206"/>
      <c r="BH73" s="206"/>
      <c r="BI73" s="206"/>
      <c r="BJ73" s="206"/>
      <c r="BK73" s="206"/>
      <c r="BL73" s="28">
        <f t="shared" si="113"/>
        <v>0</v>
      </c>
      <c r="BM73" s="232"/>
      <c r="BN73" s="30"/>
      <c r="BO73" s="30"/>
      <c r="BP73" s="30"/>
      <c r="BQ73" s="30"/>
      <c r="BR73" s="30"/>
      <c r="BS73" s="28">
        <f t="shared" si="114"/>
        <v>0</v>
      </c>
      <c r="BT73" s="215"/>
      <c r="BU73" s="30"/>
      <c r="BV73" s="30"/>
      <c r="BW73" s="30"/>
      <c r="BX73" s="30"/>
      <c r="BY73" s="30"/>
      <c r="BZ73" s="28">
        <f t="shared" si="115"/>
        <v>0</v>
      </c>
      <c r="CA73" s="206"/>
      <c r="CB73" s="206"/>
      <c r="CC73" s="206"/>
      <c r="CD73" s="206"/>
      <c r="CE73" s="206"/>
      <c r="CF73" s="206"/>
      <c r="CG73" s="28">
        <f t="shared" si="116"/>
        <v>0</v>
      </c>
    </row>
    <row r="74" spans="1:87" ht="21" customHeight="1" x14ac:dyDescent="0.15">
      <c r="A74" s="206" t="s">
        <v>204</v>
      </c>
      <c r="B74" s="276" t="s">
        <v>270</v>
      </c>
      <c r="C74" s="280"/>
      <c r="D74" s="281">
        <v>5</v>
      </c>
      <c r="E74" s="281"/>
      <c r="F74" s="281"/>
      <c r="G74" s="28">
        <f t="shared" si="103"/>
        <v>2</v>
      </c>
      <c r="H74" s="28">
        <f t="shared" si="104"/>
        <v>72</v>
      </c>
      <c r="I74" s="238">
        <f t="shared" si="105"/>
        <v>36</v>
      </c>
      <c r="J74" s="238">
        <f t="shared" si="117"/>
        <v>14</v>
      </c>
      <c r="K74" s="238">
        <f t="shared" si="118"/>
        <v>0</v>
      </c>
      <c r="L74" s="238">
        <f t="shared" si="119"/>
        <v>14</v>
      </c>
      <c r="M74" s="266">
        <f t="shared" si="120"/>
        <v>8</v>
      </c>
      <c r="N74" s="238">
        <f t="shared" si="121"/>
        <v>0</v>
      </c>
      <c r="O74" s="247">
        <f t="shared" si="106"/>
        <v>36</v>
      </c>
      <c r="P74" s="215"/>
      <c r="Q74" s="30"/>
      <c r="R74" s="30"/>
      <c r="S74" s="30"/>
      <c r="T74" s="30"/>
      <c r="U74" s="30"/>
      <c r="V74" s="28">
        <f t="shared" si="107"/>
        <v>0</v>
      </c>
      <c r="W74" s="212"/>
      <c r="X74" s="206"/>
      <c r="Y74" s="206"/>
      <c r="Z74" s="206"/>
      <c r="AA74" s="206"/>
      <c r="AB74" s="206"/>
      <c r="AC74" s="28">
        <f t="shared" si="108"/>
        <v>0</v>
      </c>
      <c r="AD74" s="221"/>
      <c r="AE74" s="206"/>
      <c r="AF74" s="206"/>
      <c r="AG74" s="206"/>
      <c r="AH74" s="206"/>
      <c r="AI74" s="206"/>
      <c r="AJ74" s="28">
        <f t="shared" si="109"/>
        <v>0</v>
      </c>
      <c r="AK74" s="232"/>
      <c r="AL74" s="30"/>
      <c r="AM74" s="30"/>
      <c r="AN74" s="30"/>
      <c r="AO74" s="30"/>
      <c r="AP74" s="30"/>
      <c r="AQ74" s="28">
        <f t="shared" si="110"/>
        <v>0</v>
      </c>
      <c r="AR74" s="221">
        <v>14</v>
      </c>
      <c r="AS74" s="206"/>
      <c r="AT74" s="206">
        <v>14</v>
      </c>
      <c r="AU74" s="206">
        <v>8</v>
      </c>
      <c r="AV74" s="206"/>
      <c r="AW74" s="206">
        <v>36</v>
      </c>
      <c r="AX74" s="28">
        <f t="shared" si="111"/>
        <v>2</v>
      </c>
      <c r="AY74" s="232"/>
      <c r="AZ74" s="30"/>
      <c r="BA74" s="30"/>
      <c r="BB74" s="30"/>
      <c r="BC74" s="30"/>
      <c r="BD74" s="30"/>
      <c r="BE74" s="28">
        <f t="shared" si="112"/>
        <v>0</v>
      </c>
      <c r="BF74" s="206"/>
      <c r="BG74" s="206"/>
      <c r="BH74" s="206"/>
      <c r="BI74" s="206"/>
      <c r="BJ74" s="206"/>
      <c r="BK74" s="206"/>
      <c r="BL74" s="28">
        <f t="shared" si="113"/>
        <v>0</v>
      </c>
      <c r="BM74" s="232"/>
      <c r="BN74" s="30"/>
      <c r="BO74" s="30"/>
      <c r="BP74" s="30"/>
      <c r="BQ74" s="30"/>
      <c r="BR74" s="30"/>
      <c r="BS74" s="28">
        <f t="shared" si="114"/>
        <v>0</v>
      </c>
      <c r="BT74" s="215"/>
      <c r="BU74" s="30"/>
      <c r="BV74" s="30"/>
      <c r="BW74" s="30"/>
      <c r="BX74" s="30"/>
      <c r="BY74" s="30"/>
      <c r="BZ74" s="28">
        <f t="shared" si="115"/>
        <v>0</v>
      </c>
      <c r="CA74" s="206"/>
      <c r="CB74" s="206"/>
      <c r="CC74" s="206"/>
      <c r="CD74" s="206"/>
      <c r="CE74" s="206"/>
      <c r="CF74" s="206"/>
      <c r="CG74" s="28">
        <f t="shared" si="116"/>
        <v>0</v>
      </c>
    </row>
    <row r="75" spans="1:87" ht="21" customHeight="1" x14ac:dyDescent="0.15">
      <c r="A75" s="206" t="s">
        <v>78</v>
      </c>
      <c r="B75" s="276" t="s">
        <v>271</v>
      </c>
      <c r="C75" s="280">
        <v>6</v>
      </c>
      <c r="D75" s="281"/>
      <c r="E75" s="281"/>
      <c r="F75" s="281"/>
      <c r="G75" s="28">
        <f t="shared" si="103"/>
        <v>3</v>
      </c>
      <c r="H75" s="28">
        <f t="shared" si="104"/>
        <v>108</v>
      </c>
      <c r="I75" s="238">
        <f t="shared" si="105"/>
        <v>78</v>
      </c>
      <c r="J75" s="238">
        <f t="shared" si="117"/>
        <v>26</v>
      </c>
      <c r="K75" s="238">
        <f t="shared" si="118"/>
        <v>0</v>
      </c>
      <c r="L75" s="238">
        <f t="shared" si="119"/>
        <v>26</v>
      </c>
      <c r="M75" s="266">
        <f t="shared" si="120"/>
        <v>8</v>
      </c>
      <c r="N75" s="238">
        <f t="shared" si="121"/>
        <v>18</v>
      </c>
      <c r="O75" s="247">
        <f t="shared" si="106"/>
        <v>30</v>
      </c>
      <c r="P75" s="215"/>
      <c r="Q75" s="30"/>
      <c r="R75" s="30"/>
      <c r="S75" s="30"/>
      <c r="T75" s="30"/>
      <c r="U75" s="30"/>
      <c r="V75" s="28">
        <f t="shared" si="107"/>
        <v>0</v>
      </c>
      <c r="W75" s="212"/>
      <c r="X75" s="206"/>
      <c r="Y75" s="206"/>
      <c r="Z75" s="206"/>
      <c r="AA75" s="206"/>
      <c r="AB75" s="206"/>
      <c r="AC75" s="28">
        <f t="shared" si="108"/>
        <v>0</v>
      </c>
      <c r="AD75" s="221"/>
      <c r="AE75" s="206"/>
      <c r="AF75" s="206"/>
      <c r="AG75" s="206"/>
      <c r="AH75" s="206"/>
      <c r="AI75" s="206"/>
      <c r="AJ75" s="28">
        <f t="shared" si="109"/>
        <v>0</v>
      </c>
      <c r="AK75" s="232"/>
      <c r="AL75" s="30"/>
      <c r="AM75" s="30"/>
      <c r="AN75" s="30"/>
      <c r="AO75" s="30"/>
      <c r="AP75" s="30"/>
      <c r="AQ75" s="28">
        <f t="shared" si="110"/>
        <v>0</v>
      </c>
      <c r="AR75" s="206"/>
      <c r="AS75" s="206"/>
      <c r="AT75" s="206"/>
      <c r="AU75" s="206"/>
      <c r="AV75" s="206"/>
      <c r="AW75" s="206"/>
      <c r="AX75" s="28">
        <f t="shared" si="111"/>
        <v>0</v>
      </c>
      <c r="AY75" s="206">
        <v>26</v>
      </c>
      <c r="AZ75" s="206"/>
      <c r="BA75" s="206">
        <v>26</v>
      </c>
      <c r="BB75" s="206">
        <v>8</v>
      </c>
      <c r="BC75" s="206">
        <v>18</v>
      </c>
      <c r="BD75" s="206">
        <v>30</v>
      </c>
      <c r="BE75" s="28">
        <f t="shared" si="112"/>
        <v>3</v>
      </c>
      <c r="BF75" s="206"/>
      <c r="BG75" s="206"/>
      <c r="BH75" s="206"/>
      <c r="BI75" s="206"/>
      <c r="BJ75" s="206"/>
      <c r="BK75" s="206"/>
      <c r="BL75" s="28">
        <f t="shared" si="113"/>
        <v>0</v>
      </c>
      <c r="BM75" s="232"/>
      <c r="BN75" s="30"/>
      <c r="BO75" s="30"/>
      <c r="BP75" s="30"/>
      <c r="BQ75" s="30"/>
      <c r="BR75" s="30"/>
      <c r="BS75" s="28">
        <f t="shared" si="114"/>
        <v>0</v>
      </c>
      <c r="BT75" s="215"/>
      <c r="BU75" s="30"/>
      <c r="BV75" s="30"/>
      <c r="BW75" s="30"/>
      <c r="BX75" s="30"/>
      <c r="BY75" s="30"/>
      <c r="BZ75" s="28">
        <f t="shared" si="115"/>
        <v>0</v>
      </c>
      <c r="CA75" s="206"/>
      <c r="CB75" s="206"/>
      <c r="CC75" s="206"/>
      <c r="CD75" s="206"/>
      <c r="CE75" s="206"/>
      <c r="CF75" s="206"/>
      <c r="CG75" s="28">
        <f t="shared" si="116"/>
        <v>0</v>
      </c>
    </row>
    <row r="76" spans="1:87" ht="21.75" customHeight="1" x14ac:dyDescent="0.15">
      <c r="A76" s="206" t="s">
        <v>205</v>
      </c>
      <c r="B76" s="276" t="s">
        <v>272</v>
      </c>
      <c r="C76" s="280"/>
      <c r="D76" s="281" t="s">
        <v>154</v>
      </c>
      <c r="E76" s="281"/>
      <c r="F76" s="281"/>
      <c r="G76" s="28">
        <f t="shared" si="103"/>
        <v>2</v>
      </c>
      <c r="H76" s="28">
        <f t="shared" si="104"/>
        <v>72</v>
      </c>
      <c r="I76" s="238">
        <f t="shared" si="105"/>
        <v>36</v>
      </c>
      <c r="J76" s="238">
        <f t="shared" si="117"/>
        <v>14</v>
      </c>
      <c r="K76" s="238">
        <f t="shared" si="118"/>
        <v>0</v>
      </c>
      <c r="L76" s="238">
        <f t="shared" si="119"/>
        <v>14</v>
      </c>
      <c r="M76" s="266">
        <f t="shared" si="120"/>
        <v>8</v>
      </c>
      <c r="N76" s="238">
        <f t="shared" si="121"/>
        <v>0</v>
      </c>
      <c r="O76" s="247">
        <f t="shared" si="106"/>
        <v>36</v>
      </c>
      <c r="P76" s="215"/>
      <c r="Q76" s="30"/>
      <c r="R76" s="30"/>
      <c r="S76" s="30"/>
      <c r="T76" s="30"/>
      <c r="U76" s="30"/>
      <c r="V76" s="28">
        <f t="shared" si="107"/>
        <v>0</v>
      </c>
      <c r="W76" s="212"/>
      <c r="X76" s="206"/>
      <c r="Y76" s="206"/>
      <c r="Z76" s="206"/>
      <c r="AA76" s="206"/>
      <c r="AB76" s="206"/>
      <c r="AC76" s="28">
        <f t="shared" si="108"/>
        <v>0</v>
      </c>
      <c r="AD76" s="221"/>
      <c r="AE76" s="206"/>
      <c r="AF76" s="206"/>
      <c r="AG76" s="206"/>
      <c r="AH76" s="206"/>
      <c r="AI76" s="206"/>
      <c r="AJ76" s="28">
        <f t="shared" si="109"/>
        <v>0</v>
      </c>
      <c r="AK76" s="206"/>
      <c r="AL76" s="206"/>
      <c r="AM76" s="206"/>
      <c r="AN76" s="206"/>
      <c r="AO76" s="206"/>
      <c r="AP76" s="206"/>
      <c r="AQ76" s="28">
        <f t="shared" si="110"/>
        <v>0</v>
      </c>
      <c r="AR76" s="206"/>
      <c r="AS76" s="206"/>
      <c r="AT76" s="206"/>
      <c r="AU76" s="206"/>
      <c r="AV76" s="206"/>
      <c r="AW76" s="206"/>
      <c r="AX76" s="28">
        <f t="shared" si="111"/>
        <v>0</v>
      </c>
      <c r="AY76" s="232"/>
      <c r="AZ76" s="30"/>
      <c r="BA76" s="30"/>
      <c r="BB76" s="30"/>
      <c r="BC76" s="30"/>
      <c r="BD76" s="30"/>
      <c r="BE76" s="28">
        <f t="shared" si="112"/>
        <v>0</v>
      </c>
      <c r="BF76" s="206"/>
      <c r="BG76" s="206"/>
      <c r="BH76" s="206"/>
      <c r="BI76" s="206"/>
      <c r="BJ76" s="206"/>
      <c r="BK76" s="206"/>
      <c r="BL76" s="28">
        <f t="shared" si="113"/>
        <v>0</v>
      </c>
      <c r="BM76" s="232"/>
      <c r="BN76" s="30"/>
      <c r="BO76" s="30"/>
      <c r="BP76" s="30"/>
      <c r="BQ76" s="30"/>
      <c r="BR76" s="30"/>
      <c r="BS76" s="28">
        <f t="shared" si="114"/>
        <v>0</v>
      </c>
      <c r="BT76" s="215"/>
      <c r="BU76" s="30"/>
      <c r="BV76" s="30"/>
      <c r="BW76" s="30"/>
      <c r="BX76" s="30"/>
      <c r="BY76" s="30"/>
      <c r="BZ76" s="28">
        <f t="shared" si="115"/>
        <v>0</v>
      </c>
      <c r="CA76" s="273">
        <v>14</v>
      </c>
      <c r="CB76" s="30"/>
      <c r="CC76" s="30">
        <v>14</v>
      </c>
      <c r="CD76" s="30">
        <v>8</v>
      </c>
      <c r="CE76" s="30"/>
      <c r="CF76" s="30">
        <v>36</v>
      </c>
      <c r="CG76" s="28">
        <f t="shared" si="116"/>
        <v>2</v>
      </c>
    </row>
    <row r="77" spans="1:87" ht="21" customHeight="1" x14ac:dyDescent="0.15">
      <c r="A77" s="206" t="s">
        <v>79</v>
      </c>
      <c r="B77" s="277" t="s">
        <v>273</v>
      </c>
      <c r="C77" s="280"/>
      <c r="D77" s="281">
        <v>6</v>
      </c>
      <c r="E77" s="281"/>
      <c r="F77" s="281"/>
      <c r="G77" s="28">
        <f t="shared" si="103"/>
        <v>2</v>
      </c>
      <c r="H77" s="28">
        <f t="shared" si="104"/>
        <v>72</v>
      </c>
      <c r="I77" s="238">
        <f t="shared" si="105"/>
        <v>48</v>
      </c>
      <c r="J77" s="238">
        <f t="shared" si="117"/>
        <v>14</v>
      </c>
      <c r="K77" s="238">
        <f t="shared" si="118"/>
        <v>0</v>
      </c>
      <c r="L77" s="238">
        <f t="shared" si="119"/>
        <v>26</v>
      </c>
      <c r="M77" s="266">
        <f t="shared" si="120"/>
        <v>8</v>
      </c>
      <c r="N77" s="238">
        <f t="shared" si="121"/>
        <v>0</v>
      </c>
      <c r="O77" s="247">
        <f t="shared" si="106"/>
        <v>24</v>
      </c>
      <c r="P77" s="215"/>
      <c r="Q77" s="30"/>
      <c r="R77" s="30"/>
      <c r="S77" s="30"/>
      <c r="T77" s="30"/>
      <c r="U77" s="30"/>
      <c r="V77" s="28">
        <f t="shared" si="107"/>
        <v>0</v>
      </c>
      <c r="W77" s="212"/>
      <c r="X77" s="206"/>
      <c r="Y77" s="206"/>
      <c r="Z77" s="206"/>
      <c r="AA77" s="206"/>
      <c r="AB77" s="206"/>
      <c r="AC77" s="28">
        <f t="shared" si="108"/>
        <v>0</v>
      </c>
      <c r="AD77" s="221"/>
      <c r="AE77" s="206"/>
      <c r="AF77" s="206"/>
      <c r="AG77" s="206"/>
      <c r="AH77" s="206"/>
      <c r="AI77" s="206"/>
      <c r="AJ77" s="28">
        <f t="shared" si="109"/>
        <v>0</v>
      </c>
      <c r="AK77" s="232"/>
      <c r="AL77" s="30"/>
      <c r="AM77" s="30"/>
      <c r="AN77" s="30"/>
      <c r="AO77" s="30"/>
      <c r="AP77" s="30"/>
      <c r="AQ77" s="28">
        <f t="shared" si="110"/>
        <v>0</v>
      </c>
      <c r="AR77" s="210"/>
      <c r="AS77" s="210"/>
      <c r="AT77" s="210"/>
      <c r="AU77" s="210"/>
      <c r="AV77" s="210"/>
      <c r="AW77" s="210"/>
      <c r="AX77" s="28">
        <f t="shared" si="111"/>
        <v>0</v>
      </c>
      <c r="AY77" s="232">
        <v>14</v>
      </c>
      <c r="AZ77" s="30"/>
      <c r="BA77" s="30">
        <v>26</v>
      </c>
      <c r="BB77" s="30">
        <v>8</v>
      </c>
      <c r="BC77" s="30"/>
      <c r="BD77" s="30">
        <v>24</v>
      </c>
      <c r="BE77" s="28">
        <f t="shared" si="112"/>
        <v>2</v>
      </c>
      <c r="BF77" s="210"/>
      <c r="BG77" s="210"/>
      <c r="BH77" s="210"/>
      <c r="BI77" s="210"/>
      <c r="BJ77" s="210"/>
      <c r="BK77" s="210"/>
      <c r="BL77" s="28">
        <f t="shared" si="113"/>
        <v>0</v>
      </c>
      <c r="BM77" s="232"/>
      <c r="BN77" s="30"/>
      <c r="BO77" s="30"/>
      <c r="BP77" s="30"/>
      <c r="BQ77" s="30"/>
      <c r="BR77" s="30"/>
      <c r="BS77" s="28">
        <f t="shared" si="114"/>
        <v>0</v>
      </c>
      <c r="BT77" s="215"/>
      <c r="BU77" s="30"/>
      <c r="BV77" s="30"/>
      <c r="BW77" s="30"/>
      <c r="BX77" s="30"/>
      <c r="BY77" s="30"/>
      <c r="BZ77" s="28">
        <f t="shared" si="115"/>
        <v>0</v>
      </c>
      <c r="CA77" s="206"/>
      <c r="CB77" s="206"/>
      <c r="CC77" s="206"/>
      <c r="CD77" s="206"/>
      <c r="CE77" s="206"/>
      <c r="CF77" s="206"/>
      <c r="CG77" s="28">
        <f t="shared" si="116"/>
        <v>0</v>
      </c>
    </row>
    <row r="78" spans="1:87" ht="21" customHeight="1" x14ac:dyDescent="0.15">
      <c r="A78" s="206" t="s">
        <v>80</v>
      </c>
      <c r="B78" s="276" t="s">
        <v>274</v>
      </c>
      <c r="C78" s="280">
        <v>8</v>
      </c>
      <c r="D78" s="281">
        <v>7</v>
      </c>
      <c r="E78" s="281"/>
      <c r="F78" s="281"/>
      <c r="G78" s="28">
        <f t="shared" si="103"/>
        <v>4</v>
      </c>
      <c r="H78" s="28">
        <f t="shared" si="104"/>
        <v>144</v>
      </c>
      <c r="I78" s="238">
        <f t="shared" si="105"/>
        <v>102</v>
      </c>
      <c r="J78" s="238">
        <f t="shared" si="117"/>
        <v>26</v>
      </c>
      <c r="K78" s="238">
        <f t="shared" si="118"/>
        <v>0</v>
      </c>
      <c r="L78" s="238">
        <f t="shared" si="119"/>
        <v>42</v>
      </c>
      <c r="M78" s="266">
        <f t="shared" si="120"/>
        <v>16</v>
      </c>
      <c r="N78" s="238">
        <f t="shared" si="121"/>
        <v>18</v>
      </c>
      <c r="O78" s="247">
        <f t="shared" si="106"/>
        <v>42</v>
      </c>
      <c r="P78" s="215"/>
      <c r="Q78" s="30"/>
      <c r="R78" s="30"/>
      <c r="S78" s="30"/>
      <c r="T78" s="30"/>
      <c r="U78" s="30"/>
      <c r="V78" s="28">
        <f t="shared" si="107"/>
        <v>0</v>
      </c>
      <c r="W78" s="212"/>
      <c r="X78" s="206"/>
      <c r="Y78" s="206"/>
      <c r="Z78" s="206"/>
      <c r="AA78" s="206"/>
      <c r="AB78" s="206"/>
      <c r="AC78" s="28">
        <f t="shared" si="108"/>
        <v>0</v>
      </c>
      <c r="AD78" s="221"/>
      <c r="AE78" s="206"/>
      <c r="AF78" s="206"/>
      <c r="AG78" s="206"/>
      <c r="AH78" s="206"/>
      <c r="AI78" s="206"/>
      <c r="AJ78" s="28">
        <f t="shared" si="109"/>
        <v>0</v>
      </c>
      <c r="AK78" s="232"/>
      <c r="AL78" s="30"/>
      <c r="AM78" s="30"/>
      <c r="AN78" s="30"/>
      <c r="AO78" s="30"/>
      <c r="AP78" s="30"/>
      <c r="AQ78" s="28">
        <f t="shared" si="110"/>
        <v>0</v>
      </c>
      <c r="AR78" s="30"/>
      <c r="AS78" s="30"/>
      <c r="AT78" s="30"/>
      <c r="AU78" s="30"/>
      <c r="AV78" s="30"/>
      <c r="AW78" s="30"/>
      <c r="AX78" s="28">
        <f t="shared" si="111"/>
        <v>0</v>
      </c>
      <c r="AY78" s="206"/>
      <c r="AZ78" s="206"/>
      <c r="BA78" s="206"/>
      <c r="BB78" s="206"/>
      <c r="BC78" s="206"/>
      <c r="BD78" s="206"/>
      <c r="BE78" s="28">
        <f t="shared" si="112"/>
        <v>0</v>
      </c>
      <c r="BF78" s="269">
        <v>14</v>
      </c>
      <c r="BG78" s="30"/>
      <c r="BH78" s="30">
        <v>26</v>
      </c>
      <c r="BI78" s="30">
        <v>8</v>
      </c>
      <c r="BJ78" s="30"/>
      <c r="BK78" s="30">
        <v>24</v>
      </c>
      <c r="BL78" s="28">
        <f t="shared" si="113"/>
        <v>2</v>
      </c>
      <c r="BM78" s="215">
        <v>12</v>
      </c>
      <c r="BN78" s="30"/>
      <c r="BO78" s="30">
        <v>16</v>
      </c>
      <c r="BP78" s="30">
        <v>8</v>
      </c>
      <c r="BQ78" s="30">
        <v>18</v>
      </c>
      <c r="BR78" s="30">
        <v>18</v>
      </c>
      <c r="BS78" s="28">
        <f t="shared" si="114"/>
        <v>2</v>
      </c>
      <c r="BT78" s="215"/>
      <c r="BU78" s="30"/>
      <c r="BV78" s="30"/>
      <c r="BW78" s="30"/>
      <c r="BX78" s="30"/>
      <c r="BY78" s="30"/>
      <c r="BZ78" s="28">
        <f t="shared" si="115"/>
        <v>0</v>
      </c>
      <c r="CA78" s="206"/>
      <c r="CB78" s="206"/>
      <c r="CC78" s="206"/>
      <c r="CD78" s="206"/>
      <c r="CE78" s="206"/>
      <c r="CF78" s="206"/>
      <c r="CG78" s="28">
        <f t="shared" si="116"/>
        <v>0</v>
      </c>
    </row>
    <row r="79" spans="1:87" ht="21" customHeight="1" x14ac:dyDescent="0.15">
      <c r="A79" s="206" t="s">
        <v>81</v>
      </c>
      <c r="B79" s="278" t="s">
        <v>275</v>
      </c>
      <c r="C79" s="282" t="s">
        <v>230</v>
      </c>
      <c r="D79" s="283"/>
      <c r="E79" s="283"/>
      <c r="F79" s="283"/>
      <c r="G79" s="28">
        <f>V79+AC79+AJ79+AQ79+AX79+BE79+BL79+BS79+BZ79+CG79</f>
        <v>3</v>
      </c>
      <c r="H79" s="28">
        <f t="shared" si="104"/>
        <v>108</v>
      </c>
      <c r="I79" s="238">
        <f t="shared" ref="I79" si="122">SUM(J79:N79)</f>
        <v>54</v>
      </c>
      <c r="J79" s="238">
        <f t="shared" si="117"/>
        <v>12</v>
      </c>
      <c r="K79" s="238">
        <f t="shared" si="118"/>
        <v>0</v>
      </c>
      <c r="L79" s="238">
        <f t="shared" si="119"/>
        <v>16</v>
      </c>
      <c r="M79" s="266">
        <f t="shared" si="120"/>
        <v>8</v>
      </c>
      <c r="N79" s="238">
        <f t="shared" si="121"/>
        <v>18</v>
      </c>
      <c r="O79" s="247">
        <f t="shared" si="106"/>
        <v>54</v>
      </c>
      <c r="P79" s="215"/>
      <c r="Q79" s="30"/>
      <c r="R79" s="30"/>
      <c r="S79" s="30"/>
      <c r="T79" s="30"/>
      <c r="U79" s="30"/>
      <c r="V79" s="28">
        <f t="shared" si="107"/>
        <v>0</v>
      </c>
      <c r="W79" s="212"/>
      <c r="X79" s="206"/>
      <c r="Y79" s="206"/>
      <c r="Z79" s="206"/>
      <c r="AA79" s="206"/>
      <c r="AB79" s="206"/>
      <c r="AC79" s="28">
        <f t="shared" si="108"/>
        <v>0</v>
      </c>
      <c r="AD79" s="221"/>
      <c r="AE79" s="206"/>
      <c r="AF79" s="206"/>
      <c r="AG79" s="206"/>
      <c r="AH79" s="206"/>
      <c r="AI79" s="206"/>
      <c r="AJ79" s="28">
        <f t="shared" si="109"/>
        <v>0</v>
      </c>
      <c r="AK79" s="221"/>
      <c r="AL79" s="206"/>
      <c r="AM79" s="206"/>
      <c r="AN79" s="206"/>
      <c r="AO79" s="206"/>
      <c r="AP79" s="206"/>
      <c r="AQ79" s="28">
        <f t="shared" si="110"/>
        <v>0</v>
      </c>
      <c r="AR79" s="206">
        <v>12</v>
      </c>
      <c r="AS79" s="206"/>
      <c r="AT79" s="206">
        <v>16</v>
      </c>
      <c r="AU79" s="206">
        <v>8</v>
      </c>
      <c r="AV79" s="206">
        <v>18</v>
      </c>
      <c r="AW79" s="206">
        <v>54</v>
      </c>
      <c r="AX79" s="28">
        <f t="shared" si="111"/>
        <v>3</v>
      </c>
      <c r="AY79" s="232"/>
      <c r="AZ79" s="30"/>
      <c r="BA79" s="30"/>
      <c r="BB79" s="30"/>
      <c r="BC79" s="30"/>
      <c r="BD79" s="30"/>
      <c r="BE79" s="28">
        <f t="shared" si="112"/>
        <v>0</v>
      </c>
      <c r="BF79" s="206"/>
      <c r="BG79" s="206"/>
      <c r="BH79" s="206"/>
      <c r="BI79" s="206"/>
      <c r="BJ79" s="206"/>
      <c r="BK79" s="206"/>
      <c r="BL79" s="28">
        <f t="shared" si="113"/>
        <v>0</v>
      </c>
      <c r="BM79" s="232"/>
      <c r="BN79" s="30"/>
      <c r="BO79" s="30"/>
      <c r="BP79" s="30"/>
      <c r="BQ79" s="30"/>
      <c r="BR79" s="30"/>
      <c r="BS79" s="28">
        <f t="shared" si="114"/>
        <v>0</v>
      </c>
      <c r="BT79" s="215"/>
      <c r="BU79" s="30"/>
      <c r="BV79" s="30"/>
      <c r="BW79" s="30"/>
      <c r="BX79" s="30"/>
      <c r="BY79" s="30"/>
      <c r="BZ79" s="28">
        <f t="shared" si="115"/>
        <v>0</v>
      </c>
      <c r="CA79" s="206"/>
      <c r="CB79" s="206"/>
      <c r="CC79" s="206"/>
      <c r="CD79" s="206"/>
      <c r="CE79" s="206"/>
      <c r="CF79" s="206"/>
      <c r="CG79" s="28">
        <f t="shared" si="116"/>
        <v>0</v>
      </c>
    </row>
    <row r="80" spans="1:87" ht="21" customHeight="1" x14ac:dyDescent="0.15">
      <c r="A80" s="206" t="s">
        <v>206</v>
      </c>
      <c r="B80" s="276" t="s">
        <v>276</v>
      </c>
      <c r="C80" s="280"/>
      <c r="D80" s="281">
        <v>6</v>
      </c>
      <c r="E80" s="281"/>
      <c r="F80" s="281"/>
      <c r="G80" s="28">
        <f>V80+AC80+AJ80+AQ80+AX80+BE80+BL80+BS80+BZ80+CG80</f>
        <v>3</v>
      </c>
      <c r="H80" s="28">
        <f t="shared" si="104"/>
        <v>108</v>
      </c>
      <c r="I80" s="238">
        <f t="shared" ref="I80" si="123">SUM(J80:N80)</f>
        <v>48</v>
      </c>
      <c r="J80" s="238">
        <f t="shared" si="117"/>
        <v>14</v>
      </c>
      <c r="K80" s="238">
        <f t="shared" si="118"/>
        <v>0</v>
      </c>
      <c r="L80" s="238">
        <f t="shared" si="119"/>
        <v>26</v>
      </c>
      <c r="M80" s="266">
        <f t="shared" si="120"/>
        <v>8</v>
      </c>
      <c r="N80" s="238">
        <f t="shared" si="121"/>
        <v>0</v>
      </c>
      <c r="O80" s="247">
        <f t="shared" si="106"/>
        <v>60</v>
      </c>
      <c r="P80" s="215"/>
      <c r="Q80" s="30"/>
      <c r="R80" s="30"/>
      <c r="S80" s="30"/>
      <c r="T80" s="30"/>
      <c r="U80" s="30"/>
      <c r="V80" s="28">
        <f>SUM(P80:U80)/36</f>
        <v>0</v>
      </c>
      <c r="W80" s="212"/>
      <c r="X80" s="206"/>
      <c r="Y80" s="206"/>
      <c r="Z80" s="206"/>
      <c r="AA80" s="206"/>
      <c r="AB80" s="206"/>
      <c r="AC80" s="306">
        <f>SUM(W80:AB80)/36</f>
        <v>0</v>
      </c>
      <c r="AD80" s="221"/>
      <c r="AE80" s="206"/>
      <c r="AF80" s="206"/>
      <c r="AG80" s="206"/>
      <c r="AH80" s="206"/>
      <c r="AI80" s="206"/>
      <c r="AJ80" s="28">
        <f t="shared" si="109"/>
        <v>0</v>
      </c>
      <c r="AK80" s="232"/>
      <c r="AL80" s="30"/>
      <c r="AM80" s="30"/>
      <c r="AN80" s="30"/>
      <c r="AO80" s="30"/>
      <c r="AP80" s="30"/>
      <c r="AQ80" s="28">
        <f t="shared" si="110"/>
        <v>0</v>
      </c>
      <c r="AR80" s="206"/>
      <c r="AS80" s="206"/>
      <c r="AT80" s="206"/>
      <c r="AU80" s="206"/>
      <c r="AV80" s="206"/>
      <c r="AW80" s="206"/>
      <c r="AX80" s="28">
        <f>SUM(AR80:AW80)/36</f>
        <v>0</v>
      </c>
      <c r="AY80" s="206">
        <v>14</v>
      </c>
      <c r="AZ80" s="206"/>
      <c r="BA80" s="206">
        <v>26</v>
      </c>
      <c r="BB80" s="206">
        <v>8</v>
      </c>
      <c r="BC80" s="206"/>
      <c r="BD80" s="206">
        <v>60</v>
      </c>
      <c r="BE80" s="28">
        <f t="shared" si="112"/>
        <v>3</v>
      </c>
      <c r="BF80" s="206"/>
      <c r="BG80" s="206"/>
      <c r="BH80" s="206"/>
      <c r="BI80" s="206"/>
      <c r="BJ80" s="206"/>
      <c r="BK80" s="206"/>
      <c r="BL80" s="28">
        <f>SUM(BF80:BK80)/36</f>
        <v>0</v>
      </c>
      <c r="BM80" s="232"/>
      <c r="BN80" s="30"/>
      <c r="BO80" s="30"/>
      <c r="BP80" s="30"/>
      <c r="BQ80" s="30"/>
      <c r="BR80" s="30"/>
      <c r="BS80" s="247">
        <f>SUM(BM80:BR80)/36</f>
        <v>0</v>
      </c>
      <c r="BT80" s="215"/>
      <c r="BU80" s="30"/>
      <c r="BV80" s="30"/>
      <c r="BW80" s="30"/>
      <c r="BX80" s="30"/>
      <c r="BY80" s="30"/>
      <c r="BZ80" s="28">
        <f>SUM(BT80:BY80)/36</f>
        <v>0</v>
      </c>
      <c r="CA80" s="206"/>
      <c r="CB80" s="206"/>
      <c r="CC80" s="206"/>
      <c r="CD80" s="206"/>
      <c r="CE80" s="206"/>
      <c r="CF80" s="206"/>
      <c r="CG80" s="28">
        <f>SUM(CA80:CF80)/36</f>
        <v>0</v>
      </c>
    </row>
    <row r="81" spans="1:88" ht="30" customHeight="1" x14ac:dyDescent="0.15">
      <c r="A81" s="206" t="s">
        <v>82</v>
      </c>
      <c r="B81" s="187" t="s">
        <v>379</v>
      </c>
      <c r="C81" s="202"/>
      <c r="D81" s="203">
        <v>8</v>
      </c>
      <c r="E81" s="203"/>
      <c r="F81" s="203"/>
      <c r="G81" s="28">
        <f>V81+AC81+AJ81+AQ81+AX81+BE81+BL81+BS81+BZ81+CG81</f>
        <v>2</v>
      </c>
      <c r="H81" s="28">
        <f t="shared" si="104"/>
        <v>72</v>
      </c>
      <c r="I81" s="238">
        <f t="shared" ref="I81" si="124">SUM(J81:N81)</f>
        <v>36</v>
      </c>
      <c r="J81" s="238">
        <f t="shared" si="117"/>
        <v>12</v>
      </c>
      <c r="K81" s="238">
        <f t="shared" si="118"/>
        <v>0</v>
      </c>
      <c r="L81" s="238">
        <f t="shared" si="119"/>
        <v>16</v>
      </c>
      <c r="M81" s="266">
        <f t="shared" si="120"/>
        <v>8</v>
      </c>
      <c r="N81" s="238">
        <f t="shared" si="121"/>
        <v>0</v>
      </c>
      <c r="O81" s="247">
        <f t="shared" si="106"/>
        <v>36</v>
      </c>
      <c r="P81" s="215"/>
      <c r="Q81" s="30"/>
      <c r="R81" s="30"/>
      <c r="S81" s="30"/>
      <c r="T81" s="30"/>
      <c r="U81" s="30"/>
      <c r="V81" s="28">
        <f>SUM(P81:U81)/36</f>
        <v>0</v>
      </c>
      <c r="W81" s="212"/>
      <c r="X81" s="206"/>
      <c r="Y81" s="206"/>
      <c r="Z81" s="206"/>
      <c r="AA81" s="206"/>
      <c r="AB81" s="206"/>
      <c r="AC81" s="306">
        <f>SUM(W81:AB81)/36</f>
        <v>0</v>
      </c>
      <c r="AD81" s="221"/>
      <c r="AE81" s="206"/>
      <c r="AF81" s="206"/>
      <c r="AG81" s="206"/>
      <c r="AH81" s="206"/>
      <c r="AI81" s="206"/>
      <c r="AJ81" s="28">
        <f t="shared" si="109"/>
        <v>0</v>
      </c>
      <c r="AK81" s="232"/>
      <c r="AL81" s="30"/>
      <c r="AM81" s="30"/>
      <c r="AN81" s="30"/>
      <c r="AO81" s="30"/>
      <c r="AP81" s="30"/>
      <c r="AQ81" s="28">
        <f t="shared" si="110"/>
        <v>0</v>
      </c>
      <c r="AR81" s="206"/>
      <c r="AS81" s="206"/>
      <c r="AT81" s="206"/>
      <c r="AU81" s="206"/>
      <c r="AV81" s="206"/>
      <c r="AW81" s="206"/>
      <c r="AX81" s="28">
        <f>SUM(AR81:AW81)/36</f>
        <v>0</v>
      </c>
      <c r="AY81" s="232"/>
      <c r="AZ81" s="30"/>
      <c r="BA81" s="30"/>
      <c r="BB81" s="30"/>
      <c r="BC81" s="30"/>
      <c r="BD81" s="30"/>
      <c r="BE81" s="28">
        <f t="shared" si="112"/>
        <v>0</v>
      </c>
      <c r="BF81" s="206"/>
      <c r="BG81" s="206"/>
      <c r="BH81" s="206"/>
      <c r="BI81" s="206"/>
      <c r="BJ81" s="206"/>
      <c r="BK81" s="206"/>
      <c r="BL81" s="28">
        <f>SUM(BF81:BK81)/36</f>
        <v>0</v>
      </c>
      <c r="BM81" s="206">
        <v>12</v>
      </c>
      <c r="BN81" s="206"/>
      <c r="BO81" s="206">
        <v>16</v>
      </c>
      <c r="BP81" s="206">
        <v>8</v>
      </c>
      <c r="BQ81" s="206"/>
      <c r="BR81" s="206">
        <v>36</v>
      </c>
      <c r="BS81" s="247">
        <f>SUM(BM81:BR81)/36</f>
        <v>2</v>
      </c>
      <c r="BT81" s="215"/>
      <c r="BU81" s="30"/>
      <c r="BV81" s="30"/>
      <c r="BW81" s="30"/>
      <c r="BX81" s="30"/>
      <c r="BY81" s="30"/>
      <c r="BZ81" s="28">
        <f>SUM(BT81:BY81)/36</f>
        <v>0</v>
      </c>
      <c r="CA81" s="206"/>
      <c r="CB81" s="206"/>
      <c r="CC81" s="206"/>
      <c r="CD81" s="206"/>
      <c r="CE81" s="206"/>
      <c r="CF81" s="206"/>
      <c r="CG81" s="28">
        <f>SUM(CA81:CF81)/36</f>
        <v>0</v>
      </c>
    </row>
    <row r="82" spans="1:88" ht="24.75" hidden="1" customHeight="1" x14ac:dyDescent="0.15">
      <c r="A82" s="206" t="s">
        <v>83</v>
      </c>
      <c r="B82" s="187"/>
      <c r="C82" s="202"/>
      <c r="D82" s="203"/>
      <c r="E82" s="203"/>
      <c r="F82" s="203"/>
      <c r="G82" s="28">
        <f>V82+AC82+AJ82+AQ82+AX82+BE82+BL82+BS82+BZ82+CG82</f>
        <v>0</v>
      </c>
      <c r="H82" s="28">
        <f t="shared" si="104"/>
        <v>0</v>
      </c>
      <c r="I82" s="238">
        <f t="shared" ref="I82" si="125">SUM(J82:N82)</f>
        <v>0</v>
      </c>
      <c r="J82" s="238">
        <f t="shared" si="117"/>
        <v>0</v>
      </c>
      <c r="K82" s="238">
        <f t="shared" si="118"/>
        <v>0</v>
      </c>
      <c r="L82" s="238">
        <f t="shared" si="119"/>
        <v>0</v>
      </c>
      <c r="M82" s="266">
        <f t="shared" si="120"/>
        <v>0</v>
      </c>
      <c r="N82" s="238">
        <f t="shared" si="121"/>
        <v>0</v>
      </c>
      <c r="O82" s="247">
        <f t="shared" si="106"/>
        <v>0</v>
      </c>
      <c r="P82" s="215"/>
      <c r="Q82" s="30"/>
      <c r="R82" s="30"/>
      <c r="S82" s="30"/>
      <c r="T82" s="30"/>
      <c r="U82" s="30"/>
      <c r="V82" s="28">
        <f>SUM(P82:U82)/36</f>
        <v>0</v>
      </c>
      <c r="W82" s="212"/>
      <c r="X82" s="206"/>
      <c r="Y82" s="206"/>
      <c r="Z82" s="206"/>
      <c r="AA82" s="206"/>
      <c r="AB82" s="206"/>
      <c r="AC82" s="306">
        <f>SUM(W82:AB82)/36</f>
        <v>0</v>
      </c>
      <c r="AD82" s="221"/>
      <c r="AE82" s="206"/>
      <c r="AF82" s="206"/>
      <c r="AG82" s="206"/>
      <c r="AH82" s="206"/>
      <c r="AI82" s="206"/>
      <c r="AJ82" s="28">
        <f t="shared" si="109"/>
        <v>0</v>
      </c>
      <c r="AK82" s="232"/>
      <c r="AL82" s="30"/>
      <c r="AM82" s="30"/>
      <c r="AN82" s="30"/>
      <c r="AO82" s="30"/>
      <c r="AP82" s="30"/>
      <c r="AQ82" s="28">
        <f t="shared" si="110"/>
        <v>0</v>
      </c>
      <c r="AR82" s="206"/>
      <c r="AS82" s="206"/>
      <c r="AT82" s="206"/>
      <c r="AU82" s="206"/>
      <c r="AV82" s="206"/>
      <c r="AW82" s="206"/>
      <c r="AX82" s="28">
        <f>SUM(AR82:AW82)/36</f>
        <v>0</v>
      </c>
      <c r="AY82" s="232"/>
      <c r="AZ82" s="30"/>
      <c r="BA82" s="30"/>
      <c r="BB82" s="30"/>
      <c r="BC82" s="30"/>
      <c r="BD82" s="30"/>
      <c r="BE82" s="28">
        <f t="shared" si="112"/>
        <v>0</v>
      </c>
      <c r="BF82" s="206"/>
      <c r="BG82" s="206"/>
      <c r="BH82" s="206"/>
      <c r="BI82" s="206"/>
      <c r="BJ82" s="206"/>
      <c r="BK82" s="206"/>
      <c r="BL82" s="28">
        <f>SUM(BF82:BK82)/36</f>
        <v>0</v>
      </c>
      <c r="BM82" s="206"/>
      <c r="BN82" s="206"/>
      <c r="BO82" s="206"/>
      <c r="BP82" s="206"/>
      <c r="BQ82" s="206"/>
      <c r="BR82" s="206"/>
      <c r="BS82" s="247">
        <f>SUM(BM82:BR82)/36</f>
        <v>0</v>
      </c>
      <c r="BT82" s="215"/>
      <c r="BU82" s="30"/>
      <c r="BV82" s="30"/>
      <c r="BW82" s="30"/>
      <c r="BX82" s="30"/>
      <c r="BY82" s="30"/>
      <c r="BZ82" s="28">
        <f>SUM(BT82:BY82)/36</f>
        <v>0</v>
      </c>
      <c r="CA82" s="206"/>
      <c r="CB82" s="206"/>
      <c r="CC82" s="206"/>
      <c r="CD82" s="206"/>
      <c r="CE82" s="206"/>
      <c r="CF82" s="206"/>
      <c r="CG82" s="28"/>
    </row>
    <row r="83" spans="1:88" ht="44.25" hidden="1" customHeight="1" x14ac:dyDescent="0.15">
      <c r="A83" s="206" t="s">
        <v>84</v>
      </c>
      <c r="B83" s="182"/>
      <c r="C83" s="202"/>
      <c r="D83" s="203"/>
      <c r="E83" s="203"/>
      <c r="F83" s="203"/>
      <c r="G83" s="28">
        <f t="shared" si="103"/>
        <v>0</v>
      </c>
      <c r="H83" s="28">
        <f t="shared" si="104"/>
        <v>0</v>
      </c>
      <c r="I83" s="238">
        <f t="shared" si="105"/>
        <v>0</v>
      </c>
      <c r="J83" s="238">
        <f t="shared" si="117"/>
        <v>0</v>
      </c>
      <c r="K83" s="238">
        <f t="shared" si="118"/>
        <v>0</v>
      </c>
      <c r="L83" s="238">
        <f t="shared" si="119"/>
        <v>0</v>
      </c>
      <c r="M83" s="266">
        <f t="shared" si="120"/>
        <v>0</v>
      </c>
      <c r="N83" s="238">
        <f t="shared" si="121"/>
        <v>0</v>
      </c>
      <c r="O83" s="247">
        <f t="shared" si="106"/>
        <v>0</v>
      </c>
      <c r="P83" s="215"/>
      <c r="Q83" s="30"/>
      <c r="R83" s="30"/>
      <c r="S83" s="30"/>
      <c r="T83" s="30"/>
      <c r="U83" s="30"/>
      <c r="V83" s="28">
        <f t="shared" ref="V83:V88" si="126">SUM(P83:U83)/36</f>
        <v>0</v>
      </c>
      <c r="W83" s="212"/>
      <c r="X83" s="206"/>
      <c r="Y83" s="206"/>
      <c r="Z83" s="206"/>
      <c r="AA83" s="206"/>
      <c r="AB83" s="206"/>
      <c r="AC83" s="306">
        <f t="shared" ref="AC83:AC88" si="127">SUM(W83:AB83)/36</f>
        <v>0</v>
      </c>
      <c r="AD83" s="221"/>
      <c r="AE83" s="206"/>
      <c r="AF83" s="206"/>
      <c r="AG83" s="206"/>
      <c r="AH83" s="206"/>
      <c r="AI83" s="206"/>
      <c r="AJ83" s="28">
        <f t="shared" si="109"/>
        <v>0</v>
      </c>
      <c r="AK83" s="232"/>
      <c r="AL83" s="30"/>
      <c r="AM83" s="30"/>
      <c r="AN83" s="30"/>
      <c r="AO83" s="30"/>
      <c r="AP83" s="30"/>
      <c r="AQ83" s="28">
        <f t="shared" si="110"/>
        <v>0</v>
      </c>
      <c r="AR83" s="206"/>
      <c r="AS83" s="206"/>
      <c r="AT83" s="206"/>
      <c r="AU83" s="206"/>
      <c r="AV83" s="206"/>
      <c r="AW83" s="206"/>
      <c r="AX83" s="28">
        <f t="shared" ref="AX83:AX88" si="128">SUM(AR83:AW83)/36</f>
        <v>0</v>
      </c>
      <c r="AY83" s="232"/>
      <c r="AZ83" s="30"/>
      <c r="BA83" s="30"/>
      <c r="BB83" s="30"/>
      <c r="BC83" s="30"/>
      <c r="BD83" s="30"/>
      <c r="BE83" s="28">
        <f t="shared" si="112"/>
        <v>0</v>
      </c>
      <c r="BF83" s="206"/>
      <c r="BG83" s="206"/>
      <c r="BH83" s="206"/>
      <c r="BI83" s="206"/>
      <c r="BJ83" s="206"/>
      <c r="BK83" s="206"/>
      <c r="BL83" s="28">
        <f t="shared" ref="BL83:BL87" si="129">SUM(BF83:BK83)/36</f>
        <v>0</v>
      </c>
      <c r="BM83" s="232"/>
      <c r="BN83" s="30"/>
      <c r="BO83" s="30"/>
      <c r="BP83" s="30"/>
      <c r="BQ83" s="30"/>
      <c r="BR83" s="30"/>
      <c r="BS83" s="247">
        <f t="shared" ref="BS83:BS88" si="130">SUM(BM83:BR83)/36</f>
        <v>0</v>
      </c>
      <c r="BT83" s="206"/>
      <c r="BU83" s="206"/>
      <c r="BV83" s="206"/>
      <c r="BW83" s="206"/>
      <c r="BX83" s="206"/>
      <c r="BY83" s="206"/>
      <c r="BZ83" s="28">
        <f t="shared" ref="BZ83:BZ84" si="131">SUM(BT83:BY83)/36</f>
        <v>0</v>
      </c>
      <c r="CA83" s="206"/>
      <c r="CB83" s="206"/>
      <c r="CC83" s="206"/>
      <c r="CD83" s="206"/>
      <c r="CE83" s="206"/>
      <c r="CF83" s="206"/>
      <c r="CG83" s="28">
        <f t="shared" ref="CG83:CG88" si="132">SUM(CA83:CF83)/36</f>
        <v>0</v>
      </c>
    </row>
    <row r="84" spans="1:88" ht="25.5" hidden="1" customHeight="1" x14ac:dyDescent="0.15">
      <c r="A84" s="206" t="s">
        <v>207</v>
      </c>
      <c r="B84" s="207"/>
      <c r="C84" s="208"/>
      <c r="D84" s="209"/>
      <c r="E84" s="209"/>
      <c r="F84" s="209"/>
      <c r="G84" s="28">
        <f t="shared" si="103"/>
        <v>0</v>
      </c>
      <c r="H84" s="28">
        <f t="shared" si="104"/>
        <v>0</v>
      </c>
      <c r="I84" s="238">
        <f t="shared" si="105"/>
        <v>0</v>
      </c>
      <c r="J84" s="238">
        <f t="shared" si="117"/>
        <v>0</v>
      </c>
      <c r="K84" s="238">
        <f t="shared" si="118"/>
        <v>0</v>
      </c>
      <c r="L84" s="238">
        <f t="shared" si="119"/>
        <v>0</v>
      </c>
      <c r="M84" s="266">
        <f t="shared" si="120"/>
        <v>0</v>
      </c>
      <c r="N84" s="238">
        <f t="shared" si="121"/>
        <v>0</v>
      </c>
      <c r="O84" s="247">
        <f t="shared" si="106"/>
        <v>0</v>
      </c>
      <c r="P84" s="215"/>
      <c r="Q84" s="30"/>
      <c r="R84" s="30"/>
      <c r="S84" s="30"/>
      <c r="T84" s="30"/>
      <c r="U84" s="30"/>
      <c r="V84" s="28">
        <f t="shared" si="126"/>
        <v>0</v>
      </c>
      <c r="W84" s="211"/>
      <c r="X84" s="210"/>
      <c r="Y84" s="210"/>
      <c r="Z84" s="210"/>
      <c r="AA84" s="210"/>
      <c r="AB84" s="210"/>
      <c r="AC84" s="306">
        <f t="shared" si="127"/>
        <v>0</v>
      </c>
      <c r="AD84" s="222"/>
      <c r="AE84" s="210"/>
      <c r="AF84" s="210"/>
      <c r="AG84" s="210"/>
      <c r="AH84" s="210"/>
      <c r="AI84" s="210"/>
      <c r="AJ84" s="28">
        <f t="shared" si="109"/>
        <v>0</v>
      </c>
      <c r="AK84" s="232"/>
      <c r="AL84" s="30"/>
      <c r="AM84" s="30"/>
      <c r="AN84" s="30"/>
      <c r="AO84" s="30"/>
      <c r="AP84" s="30"/>
      <c r="AQ84" s="28">
        <f t="shared" si="110"/>
        <v>0</v>
      </c>
      <c r="AR84" s="210"/>
      <c r="AS84" s="210"/>
      <c r="AT84" s="210"/>
      <c r="AU84" s="210"/>
      <c r="AV84" s="210"/>
      <c r="AW84" s="210"/>
      <c r="AX84" s="28">
        <f t="shared" si="128"/>
        <v>0</v>
      </c>
      <c r="AY84" s="232"/>
      <c r="AZ84" s="30"/>
      <c r="BA84" s="30"/>
      <c r="BB84" s="30"/>
      <c r="BC84" s="30"/>
      <c r="BD84" s="30"/>
      <c r="BE84" s="28">
        <f t="shared" si="112"/>
        <v>0</v>
      </c>
      <c r="BF84" s="210"/>
      <c r="BG84" s="210"/>
      <c r="BH84" s="210"/>
      <c r="BI84" s="210"/>
      <c r="BJ84" s="210"/>
      <c r="BK84" s="210"/>
      <c r="BL84" s="28">
        <f t="shared" si="129"/>
        <v>0</v>
      </c>
      <c r="BM84" s="232"/>
      <c r="BN84" s="30"/>
      <c r="BO84" s="30"/>
      <c r="BP84" s="30"/>
      <c r="BQ84" s="30"/>
      <c r="BR84" s="30"/>
      <c r="BS84" s="247">
        <f t="shared" si="130"/>
        <v>0</v>
      </c>
      <c r="BT84" s="215"/>
      <c r="BU84" s="30"/>
      <c r="BV84" s="30"/>
      <c r="BW84" s="30"/>
      <c r="BX84" s="30"/>
      <c r="BY84" s="30"/>
      <c r="BZ84" s="28">
        <f t="shared" si="131"/>
        <v>0</v>
      </c>
      <c r="CA84" s="210"/>
      <c r="CB84" s="210"/>
      <c r="CC84" s="210"/>
      <c r="CD84" s="210"/>
      <c r="CE84" s="210"/>
      <c r="CF84" s="210"/>
      <c r="CG84" s="28">
        <f t="shared" si="132"/>
        <v>0</v>
      </c>
    </row>
    <row r="85" spans="1:88" ht="25.5" hidden="1" customHeight="1" x14ac:dyDescent="0.15">
      <c r="A85" s="206" t="s">
        <v>208</v>
      </c>
      <c r="B85" s="207"/>
      <c r="C85" s="208"/>
      <c r="D85" s="209"/>
      <c r="E85" s="209"/>
      <c r="F85" s="209"/>
      <c r="G85" s="28">
        <f t="shared" si="103"/>
        <v>0</v>
      </c>
      <c r="H85" s="28">
        <f t="shared" si="104"/>
        <v>0</v>
      </c>
      <c r="I85" s="238">
        <f t="shared" si="105"/>
        <v>0</v>
      </c>
      <c r="J85" s="238">
        <f t="shared" si="117"/>
        <v>0</v>
      </c>
      <c r="K85" s="238">
        <f t="shared" si="118"/>
        <v>0</v>
      </c>
      <c r="L85" s="238">
        <f t="shared" si="119"/>
        <v>0</v>
      </c>
      <c r="M85" s="266">
        <f t="shared" si="120"/>
        <v>0</v>
      </c>
      <c r="N85" s="238">
        <f t="shared" si="121"/>
        <v>0</v>
      </c>
      <c r="O85" s="247">
        <f t="shared" si="106"/>
        <v>0</v>
      </c>
      <c r="P85" s="216"/>
      <c r="Q85" s="39"/>
      <c r="R85" s="39"/>
      <c r="S85" s="39"/>
      <c r="T85" s="39"/>
      <c r="U85" s="39"/>
      <c r="V85" s="28">
        <f t="shared" si="126"/>
        <v>0</v>
      </c>
      <c r="W85" s="211"/>
      <c r="X85" s="210"/>
      <c r="Y85" s="210"/>
      <c r="Z85" s="210"/>
      <c r="AA85" s="210"/>
      <c r="AB85" s="210"/>
      <c r="AC85" s="306">
        <f t="shared" si="127"/>
        <v>0</v>
      </c>
      <c r="AD85" s="216"/>
      <c r="AE85" s="39"/>
      <c r="AF85" s="39"/>
      <c r="AG85" s="39"/>
      <c r="AH85" s="39"/>
      <c r="AI85" s="39"/>
      <c r="AJ85" s="28">
        <f t="shared" si="109"/>
        <v>0</v>
      </c>
      <c r="AK85" s="85"/>
      <c r="AL85" s="39"/>
      <c r="AM85" s="39"/>
      <c r="AN85" s="39"/>
      <c r="AO85" s="39"/>
      <c r="AP85" s="39"/>
      <c r="AQ85" s="28">
        <f t="shared" si="110"/>
        <v>0</v>
      </c>
      <c r="AR85" s="210"/>
      <c r="AS85" s="210"/>
      <c r="AT85" s="210"/>
      <c r="AU85" s="210"/>
      <c r="AV85" s="210"/>
      <c r="AW85" s="210"/>
      <c r="AX85" s="28">
        <f t="shared" si="128"/>
        <v>0</v>
      </c>
      <c r="AY85" s="85"/>
      <c r="AZ85" s="39"/>
      <c r="BA85" s="39"/>
      <c r="BB85" s="39"/>
      <c r="BC85" s="39"/>
      <c r="BD85" s="39"/>
      <c r="BE85" s="28">
        <f t="shared" si="112"/>
        <v>0</v>
      </c>
      <c r="BF85" s="210"/>
      <c r="BG85" s="210"/>
      <c r="BH85" s="210"/>
      <c r="BI85" s="210"/>
      <c r="BJ85" s="210"/>
      <c r="BK85" s="210"/>
      <c r="BL85" s="28">
        <f t="shared" si="129"/>
        <v>0</v>
      </c>
      <c r="BM85" s="210"/>
      <c r="BN85" s="210"/>
      <c r="BO85" s="210"/>
      <c r="BP85" s="210"/>
      <c r="BQ85" s="210"/>
      <c r="BR85" s="210"/>
      <c r="BS85" s="247">
        <f t="shared" si="130"/>
        <v>0</v>
      </c>
      <c r="BT85" s="216"/>
      <c r="BU85" s="39"/>
      <c r="BV85" s="39"/>
      <c r="BW85" s="39"/>
      <c r="BX85" s="39"/>
      <c r="BY85" s="39"/>
      <c r="BZ85" s="40"/>
      <c r="CA85" s="206"/>
      <c r="CB85" s="206"/>
      <c r="CC85" s="206"/>
      <c r="CD85" s="206"/>
      <c r="CE85" s="206"/>
      <c r="CF85" s="206"/>
      <c r="CG85" s="28">
        <f t="shared" si="132"/>
        <v>0</v>
      </c>
    </row>
    <row r="86" spans="1:88" ht="25.5" hidden="1" customHeight="1" x14ac:dyDescent="0.15">
      <c r="A86" s="206" t="s">
        <v>209</v>
      </c>
      <c r="B86" s="182"/>
      <c r="C86" s="202"/>
      <c r="D86" s="203"/>
      <c r="E86" s="203"/>
      <c r="F86" s="203"/>
      <c r="G86" s="28">
        <f t="shared" ref="G86:G87" si="133">V86+AC86+AJ86+AQ86+AX86+BE86+BL86+BS86+BZ86+CG86</f>
        <v>0</v>
      </c>
      <c r="H86" s="28">
        <f t="shared" ref="H86:H87" si="134">O86+I86</f>
        <v>0</v>
      </c>
      <c r="I86" s="238">
        <f t="shared" ref="I86:I87" si="135">SUM(J86:N86)</f>
        <v>0</v>
      </c>
      <c r="J86" s="238">
        <f t="shared" ref="J86:J87" si="136">P86+W86+AD86+AK86+AR86+AY86+BF86+BM86+BT86+CA86</f>
        <v>0</v>
      </c>
      <c r="K86" s="238">
        <f t="shared" ref="K86:K87" si="137">Q86+X86+AE86+AL86+AS86+AZ86+BG86+BN86+BU86+CB86</f>
        <v>0</v>
      </c>
      <c r="L86" s="238">
        <f t="shared" ref="L86:L87" si="138">R86+Y86+AF86+AM86+AT86+BA86+BH86+BO86+BV86+CC86</f>
        <v>0</v>
      </c>
      <c r="M86" s="266">
        <f t="shared" si="120"/>
        <v>0</v>
      </c>
      <c r="N86" s="238">
        <f t="shared" ref="N86:N87" si="139">T86+AA86+AH86+AO86+AV86+BC86+BJ86+BQ86+BX86+CE86</f>
        <v>0</v>
      </c>
      <c r="O86" s="247">
        <f t="shared" ref="O86:O87" si="140">U86+AB86+AI86+AP86+AW86+BD86+BK86+BR86++BY86+CF86</f>
        <v>0</v>
      </c>
      <c r="P86" s="216"/>
      <c r="Q86" s="39"/>
      <c r="R86" s="39"/>
      <c r="S86" s="39"/>
      <c r="T86" s="39"/>
      <c r="U86" s="39"/>
      <c r="V86" s="28">
        <f t="shared" si="126"/>
        <v>0</v>
      </c>
      <c r="W86" s="216"/>
      <c r="X86" s="39"/>
      <c r="Y86" s="39"/>
      <c r="Z86" s="39"/>
      <c r="AA86" s="39"/>
      <c r="AB86" s="39"/>
      <c r="AC86" s="306">
        <f t="shared" si="127"/>
        <v>0</v>
      </c>
      <c r="AD86" s="216"/>
      <c r="AE86" s="39"/>
      <c r="AF86" s="39"/>
      <c r="AG86" s="39"/>
      <c r="AH86" s="39"/>
      <c r="AI86" s="39"/>
      <c r="AJ86" s="28">
        <f t="shared" si="109"/>
        <v>0</v>
      </c>
      <c r="AK86" s="85"/>
      <c r="AL86" s="39"/>
      <c r="AM86" s="39"/>
      <c r="AN86" s="39"/>
      <c r="AO86" s="39"/>
      <c r="AP86" s="39"/>
      <c r="AQ86" s="28">
        <f t="shared" si="110"/>
        <v>0</v>
      </c>
      <c r="AR86" s="206"/>
      <c r="AS86" s="206"/>
      <c r="AT86" s="206"/>
      <c r="AU86" s="206"/>
      <c r="AV86" s="206"/>
      <c r="AW86" s="206"/>
      <c r="AX86" s="28">
        <f t="shared" si="128"/>
        <v>0</v>
      </c>
      <c r="AY86" s="85"/>
      <c r="AZ86" s="39"/>
      <c r="BA86" s="39"/>
      <c r="BB86" s="39"/>
      <c r="BC86" s="39"/>
      <c r="BD86" s="39"/>
      <c r="BE86" s="28">
        <f t="shared" si="112"/>
        <v>0</v>
      </c>
      <c r="BF86" s="206"/>
      <c r="BG86" s="206"/>
      <c r="BH86" s="206"/>
      <c r="BI86" s="206"/>
      <c r="BJ86" s="206"/>
      <c r="BK86" s="206"/>
      <c r="BL86" s="28">
        <f t="shared" si="129"/>
        <v>0</v>
      </c>
      <c r="BM86" s="85"/>
      <c r="BN86" s="39"/>
      <c r="BO86" s="39"/>
      <c r="BP86" s="39"/>
      <c r="BQ86" s="39"/>
      <c r="BR86" s="39"/>
      <c r="BS86" s="247">
        <f t="shared" si="130"/>
        <v>0</v>
      </c>
      <c r="BT86" s="216"/>
      <c r="BU86" s="39"/>
      <c r="BV86" s="39"/>
      <c r="BW86" s="39"/>
      <c r="BX86" s="39"/>
      <c r="BY86" s="39"/>
      <c r="BZ86" s="40"/>
      <c r="CA86" s="216"/>
      <c r="CB86" s="39"/>
      <c r="CC86" s="39"/>
      <c r="CD86" s="39"/>
      <c r="CE86" s="39"/>
      <c r="CF86" s="39"/>
      <c r="CG86" s="28">
        <f t="shared" si="132"/>
        <v>0</v>
      </c>
    </row>
    <row r="87" spans="1:88" ht="25.5" hidden="1" customHeight="1" x14ac:dyDescent="0.15">
      <c r="A87" s="30" t="s">
        <v>85</v>
      </c>
      <c r="B87" s="184"/>
      <c r="C87" s="43"/>
      <c r="D87" s="38"/>
      <c r="E87" s="38"/>
      <c r="F87" s="38"/>
      <c r="G87" s="28">
        <f t="shared" si="133"/>
        <v>0</v>
      </c>
      <c r="H87" s="28">
        <f t="shared" si="134"/>
        <v>0</v>
      </c>
      <c r="I87" s="238">
        <f t="shared" si="135"/>
        <v>0</v>
      </c>
      <c r="J87" s="238">
        <f t="shared" si="136"/>
        <v>0</v>
      </c>
      <c r="K87" s="238">
        <f t="shared" si="137"/>
        <v>0</v>
      </c>
      <c r="L87" s="238">
        <f t="shared" si="138"/>
        <v>0</v>
      </c>
      <c r="M87" s="266">
        <f t="shared" si="120"/>
        <v>0</v>
      </c>
      <c r="N87" s="238">
        <f t="shared" si="139"/>
        <v>0</v>
      </c>
      <c r="O87" s="247">
        <f t="shared" si="140"/>
        <v>0</v>
      </c>
      <c r="P87" s="216"/>
      <c r="Q87" s="39"/>
      <c r="R87" s="39"/>
      <c r="S87" s="39"/>
      <c r="T87" s="39"/>
      <c r="U87" s="39"/>
      <c r="V87" s="28">
        <f t="shared" si="126"/>
        <v>0</v>
      </c>
      <c r="W87" s="85"/>
      <c r="X87" s="39"/>
      <c r="Y87" s="39"/>
      <c r="Z87" s="39"/>
      <c r="AA87" s="39"/>
      <c r="AB87" s="39"/>
      <c r="AC87" s="306">
        <f t="shared" si="127"/>
        <v>0</v>
      </c>
      <c r="AD87" s="216"/>
      <c r="AE87" s="39"/>
      <c r="AF87" s="39"/>
      <c r="AG87" s="39"/>
      <c r="AH87" s="39"/>
      <c r="AI87" s="39"/>
      <c r="AJ87" s="28">
        <f t="shared" si="109"/>
        <v>0</v>
      </c>
      <c r="AK87" s="85"/>
      <c r="AL87" s="39"/>
      <c r="AM87" s="39"/>
      <c r="AN87" s="39"/>
      <c r="AO87" s="39"/>
      <c r="AP87" s="39"/>
      <c r="AQ87" s="28">
        <f t="shared" si="110"/>
        <v>0</v>
      </c>
      <c r="AR87" s="216"/>
      <c r="AS87" s="39"/>
      <c r="AT87" s="39"/>
      <c r="AU87" s="39"/>
      <c r="AV87" s="39"/>
      <c r="AW87" s="39"/>
      <c r="AX87" s="28">
        <f t="shared" si="128"/>
        <v>0</v>
      </c>
      <c r="AY87" s="85"/>
      <c r="AZ87" s="39"/>
      <c r="BA87" s="39"/>
      <c r="BB87" s="39"/>
      <c r="BC87" s="39"/>
      <c r="BD87" s="39"/>
      <c r="BE87" s="28">
        <f t="shared" si="112"/>
        <v>0</v>
      </c>
      <c r="BF87" s="216"/>
      <c r="BG87" s="39"/>
      <c r="BH87" s="39"/>
      <c r="BI87" s="39"/>
      <c r="BJ87" s="39"/>
      <c r="BK87" s="39"/>
      <c r="BL87" s="28">
        <f t="shared" si="129"/>
        <v>0</v>
      </c>
      <c r="BM87" s="85"/>
      <c r="BN87" s="39"/>
      <c r="BO87" s="39"/>
      <c r="BP87" s="39"/>
      <c r="BQ87" s="39"/>
      <c r="BR87" s="39"/>
      <c r="BS87" s="247">
        <f t="shared" si="130"/>
        <v>0</v>
      </c>
      <c r="BT87" s="216"/>
      <c r="BU87" s="39"/>
      <c r="BV87" s="39"/>
      <c r="BW87" s="39"/>
      <c r="BX87" s="39"/>
      <c r="BY87" s="39"/>
      <c r="BZ87" s="40"/>
      <c r="CA87" s="216"/>
      <c r="CB87" s="39"/>
      <c r="CC87" s="39"/>
      <c r="CD87" s="39"/>
      <c r="CE87" s="39"/>
      <c r="CF87" s="39"/>
      <c r="CG87" s="28">
        <f t="shared" si="132"/>
        <v>0</v>
      </c>
    </row>
    <row r="88" spans="1:88" ht="25.5" hidden="1" customHeight="1" x14ac:dyDescent="0.15">
      <c r="A88" s="30" t="s">
        <v>86</v>
      </c>
      <c r="B88" s="184"/>
      <c r="C88" s="43"/>
      <c r="D88" s="38"/>
      <c r="E88" s="38"/>
      <c r="F88" s="38"/>
      <c r="G88" s="28">
        <f>V88+AC88+AJ88+AQ88+AX88+BE88+BL88+BS88+BZ88+CG88</f>
        <v>0</v>
      </c>
      <c r="H88" s="28">
        <f t="shared" si="104"/>
        <v>0</v>
      </c>
      <c r="I88" s="238">
        <f t="shared" si="105"/>
        <v>0</v>
      </c>
      <c r="J88" s="238">
        <f>P88+W88+AD88+AK88+AR88+AY88+BF88+BM88+BT88+CA88</f>
        <v>0</v>
      </c>
      <c r="K88" s="238">
        <f>Q88+X88+AE88+AL88+AS88+AZ88+BG88+BN88+BU88+CB88</f>
        <v>0</v>
      </c>
      <c r="L88" s="238">
        <f>R88+Y88+AF88+AM88+AT88+BA88+BH88+BO88+BV88+CC88</f>
        <v>0</v>
      </c>
      <c r="M88" s="266">
        <f t="shared" si="120"/>
        <v>0</v>
      </c>
      <c r="N88" s="238">
        <f>T88+AA88+AH88+AO88+AV88+BC88+BJ88+BQ88+BX88+CE88</f>
        <v>0</v>
      </c>
      <c r="O88" s="247">
        <f t="shared" si="106"/>
        <v>0</v>
      </c>
      <c r="P88" s="216"/>
      <c r="Q88" s="39"/>
      <c r="R88" s="39"/>
      <c r="S88" s="39"/>
      <c r="T88" s="39"/>
      <c r="U88" s="39"/>
      <c r="V88" s="28">
        <f t="shared" si="126"/>
        <v>0</v>
      </c>
      <c r="W88" s="85"/>
      <c r="X88" s="39"/>
      <c r="Y88" s="39"/>
      <c r="Z88" s="39"/>
      <c r="AA88" s="39"/>
      <c r="AB88" s="39"/>
      <c r="AC88" s="306">
        <f t="shared" si="127"/>
        <v>0</v>
      </c>
      <c r="AD88" s="216"/>
      <c r="AE88" s="39"/>
      <c r="AF88" s="39"/>
      <c r="AG88" s="39"/>
      <c r="AH88" s="39"/>
      <c r="AI88" s="39"/>
      <c r="AJ88" s="28">
        <f t="shared" si="109"/>
        <v>0</v>
      </c>
      <c r="AK88" s="85"/>
      <c r="AL88" s="39"/>
      <c r="AM88" s="39"/>
      <c r="AN88" s="39"/>
      <c r="AO88" s="39"/>
      <c r="AP88" s="39"/>
      <c r="AQ88" s="28">
        <f t="shared" si="110"/>
        <v>0</v>
      </c>
      <c r="AR88" s="216"/>
      <c r="AS88" s="39"/>
      <c r="AT88" s="39"/>
      <c r="AU88" s="39"/>
      <c r="AV88" s="39"/>
      <c r="AW88" s="39"/>
      <c r="AX88" s="28">
        <f t="shared" si="128"/>
        <v>0</v>
      </c>
      <c r="AY88" s="85"/>
      <c r="AZ88" s="39"/>
      <c r="BA88" s="39"/>
      <c r="BB88" s="39"/>
      <c r="BC88" s="39"/>
      <c r="BD88" s="39"/>
      <c r="BE88" s="28">
        <f t="shared" si="112"/>
        <v>0</v>
      </c>
      <c r="BF88" s="216"/>
      <c r="BG88" s="39"/>
      <c r="BH88" s="39"/>
      <c r="BI88" s="39"/>
      <c r="BJ88" s="39"/>
      <c r="BK88" s="39"/>
      <c r="BL88" s="40"/>
      <c r="BM88" s="85"/>
      <c r="BN88" s="39"/>
      <c r="BO88" s="39"/>
      <c r="BP88" s="39"/>
      <c r="BQ88" s="39"/>
      <c r="BR88" s="39"/>
      <c r="BS88" s="247">
        <f t="shared" si="130"/>
        <v>0</v>
      </c>
      <c r="BT88" s="216"/>
      <c r="BU88" s="39"/>
      <c r="BV88" s="39"/>
      <c r="BW88" s="39"/>
      <c r="BX88" s="39"/>
      <c r="BY88" s="39"/>
      <c r="BZ88" s="40"/>
      <c r="CA88" s="216"/>
      <c r="CB88" s="39"/>
      <c r="CC88" s="39"/>
      <c r="CD88" s="39"/>
      <c r="CE88" s="39"/>
      <c r="CF88" s="39"/>
      <c r="CG88" s="28">
        <f t="shared" si="132"/>
        <v>0</v>
      </c>
    </row>
    <row r="89" spans="1:88" ht="11.25" customHeight="1" thickBot="1" x14ac:dyDescent="0.2">
      <c r="A89" s="41"/>
      <c r="B89" s="42"/>
      <c r="C89" s="50"/>
      <c r="D89" s="51"/>
      <c r="E89" s="51"/>
      <c r="F89" s="51"/>
      <c r="G89" s="253"/>
      <c r="H89" s="40"/>
      <c r="I89" s="248"/>
      <c r="J89" s="248"/>
      <c r="K89" s="248"/>
      <c r="L89" s="248"/>
      <c r="M89" s="248"/>
      <c r="N89" s="248"/>
      <c r="O89" s="249"/>
      <c r="P89" s="217"/>
      <c r="Q89" s="218"/>
      <c r="R89" s="218"/>
      <c r="S89" s="218"/>
      <c r="T89" s="218"/>
      <c r="U89" s="218"/>
      <c r="V89" s="61"/>
      <c r="W89" s="213"/>
      <c r="X89" s="41"/>
      <c r="Y89" s="41"/>
      <c r="Z89" s="41"/>
      <c r="AA89" s="41"/>
      <c r="AB89" s="41"/>
      <c r="AC89" s="249"/>
      <c r="AD89" s="217"/>
      <c r="AE89" s="218"/>
      <c r="AF89" s="218"/>
      <c r="AG89" s="218"/>
      <c r="AH89" s="218"/>
      <c r="AI89" s="218"/>
      <c r="AJ89" s="61"/>
      <c r="AK89" s="213"/>
      <c r="AL89" s="41"/>
      <c r="AM89" s="41"/>
      <c r="AN89" s="41"/>
      <c r="AO89" s="41"/>
      <c r="AP89" s="41"/>
      <c r="AQ89" s="249"/>
      <c r="AR89" s="217"/>
      <c r="AS89" s="218"/>
      <c r="AT89" s="218"/>
      <c r="AU89" s="218"/>
      <c r="AV89" s="218"/>
      <c r="AW89" s="218"/>
      <c r="AX89" s="61"/>
      <c r="AY89" s="213"/>
      <c r="AZ89" s="41"/>
      <c r="BA89" s="41"/>
      <c r="BB89" s="41"/>
      <c r="BC89" s="41"/>
      <c r="BD89" s="41"/>
      <c r="BE89" s="249"/>
      <c r="BF89" s="217"/>
      <c r="BG89" s="218"/>
      <c r="BH89" s="218"/>
      <c r="BI89" s="218"/>
      <c r="BJ89" s="218"/>
      <c r="BK89" s="218"/>
      <c r="BL89" s="61"/>
      <c r="BM89" s="213"/>
      <c r="BN89" s="41"/>
      <c r="BO89" s="41"/>
      <c r="BP89" s="41"/>
      <c r="BQ89" s="41"/>
      <c r="BR89" s="41"/>
      <c r="BS89" s="249"/>
      <c r="BT89" s="217"/>
      <c r="BU89" s="218"/>
      <c r="BV89" s="218"/>
      <c r="BW89" s="218"/>
      <c r="BX89" s="218"/>
      <c r="BY89" s="218"/>
      <c r="BZ89" s="61"/>
      <c r="CA89" s="217"/>
      <c r="CB89" s="218"/>
      <c r="CC89" s="218"/>
      <c r="CD89" s="218"/>
      <c r="CE89" s="218"/>
      <c r="CF89" s="218"/>
      <c r="CG89" s="61"/>
    </row>
    <row r="90" spans="1:88" ht="21" customHeight="1" thickBot="1" x14ac:dyDescent="0.35">
      <c r="A90" s="14" t="s">
        <v>88</v>
      </c>
      <c r="B90" s="183" t="s">
        <v>190</v>
      </c>
      <c r="C90" s="244"/>
      <c r="D90" s="44"/>
      <c r="E90" s="44"/>
      <c r="F90" s="44"/>
      <c r="G90" s="15">
        <f t="shared" ref="G90:AQ90" si="141">G95+G100+G105+G110+G114+G119+G124+G129+G134+G139+G143</f>
        <v>10</v>
      </c>
      <c r="H90" s="49">
        <f t="shared" si="141"/>
        <v>360</v>
      </c>
      <c r="I90" s="11">
        <f t="shared" si="141"/>
        <v>170</v>
      </c>
      <c r="J90" s="11">
        <f t="shared" si="141"/>
        <v>68</v>
      </c>
      <c r="K90" s="11">
        <f t="shared" si="141"/>
        <v>0</v>
      </c>
      <c r="L90" s="11">
        <f t="shared" si="141"/>
        <v>68</v>
      </c>
      <c r="M90" s="11">
        <f t="shared" si="141"/>
        <v>16</v>
      </c>
      <c r="N90" s="11">
        <f t="shared" si="141"/>
        <v>18</v>
      </c>
      <c r="O90" s="11">
        <f t="shared" si="141"/>
        <v>190</v>
      </c>
      <c r="P90" s="236">
        <f t="shared" si="141"/>
        <v>0</v>
      </c>
      <c r="Q90" s="236">
        <f t="shared" si="141"/>
        <v>0</v>
      </c>
      <c r="R90" s="236">
        <f t="shared" si="141"/>
        <v>0</v>
      </c>
      <c r="S90" s="267"/>
      <c r="T90" s="236">
        <f t="shared" si="141"/>
        <v>0</v>
      </c>
      <c r="U90" s="236">
        <f t="shared" si="141"/>
        <v>0</v>
      </c>
      <c r="V90" s="11">
        <f t="shared" si="141"/>
        <v>0</v>
      </c>
      <c r="W90" s="236">
        <f t="shared" si="141"/>
        <v>0</v>
      </c>
      <c r="X90" s="236">
        <f t="shared" si="141"/>
        <v>0</v>
      </c>
      <c r="Y90" s="236">
        <f t="shared" si="141"/>
        <v>0</v>
      </c>
      <c r="Z90" s="267"/>
      <c r="AA90" s="236">
        <f t="shared" si="141"/>
        <v>0</v>
      </c>
      <c r="AB90" s="236">
        <f t="shared" si="141"/>
        <v>0</v>
      </c>
      <c r="AC90" s="11">
        <f t="shared" si="141"/>
        <v>0</v>
      </c>
      <c r="AD90" s="236">
        <f t="shared" si="141"/>
        <v>0</v>
      </c>
      <c r="AE90" s="236">
        <f t="shared" si="141"/>
        <v>0</v>
      </c>
      <c r="AF90" s="236">
        <f t="shared" si="141"/>
        <v>0</v>
      </c>
      <c r="AG90" s="267"/>
      <c r="AH90" s="236">
        <f t="shared" si="141"/>
        <v>0</v>
      </c>
      <c r="AI90" s="236">
        <f t="shared" si="141"/>
        <v>0</v>
      </c>
      <c r="AJ90" s="11">
        <f t="shared" si="141"/>
        <v>0</v>
      </c>
      <c r="AK90" s="236">
        <f t="shared" si="141"/>
        <v>0</v>
      </c>
      <c r="AL90" s="236">
        <f t="shared" si="141"/>
        <v>0</v>
      </c>
      <c r="AM90" s="236">
        <f t="shared" si="141"/>
        <v>0</v>
      </c>
      <c r="AN90" s="267"/>
      <c r="AO90" s="236">
        <f t="shared" si="141"/>
        <v>0</v>
      </c>
      <c r="AP90" s="236">
        <f t="shared" si="141"/>
        <v>0</v>
      </c>
      <c r="AQ90" s="11">
        <f t="shared" si="141"/>
        <v>0</v>
      </c>
      <c r="AR90" s="236">
        <f t="shared" ref="AR90:CG90" si="142">AR95+AR100+AR105+AR110+AR114+AR119+AR124+AR129+AR134+AR139+AR143</f>
        <v>0</v>
      </c>
      <c r="AS90" s="236">
        <f t="shared" si="142"/>
        <v>0</v>
      </c>
      <c r="AT90" s="236">
        <f t="shared" si="142"/>
        <v>0</v>
      </c>
      <c r="AU90" s="267"/>
      <c r="AV90" s="236">
        <f t="shared" si="142"/>
        <v>0</v>
      </c>
      <c r="AW90" s="236">
        <f t="shared" si="142"/>
        <v>0</v>
      </c>
      <c r="AX90" s="11">
        <f t="shared" si="142"/>
        <v>0</v>
      </c>
      <c r="AY90" s="236">
        <f t="shared" si="142"/>
        <v>0</v>
      </c>
      <c r="AZ90" s="236">
        <f t="shared" si="142"/>
        <v>0</v>
      </c>
      <c r="BA90" s="236">
        <f t="shared" si="142"/>
        <v>0</v>
      </c>
      <c r="BB90" s="267"/>
      <c r="BC90" s="236">
        <f t="shared" si="142"/>
        <v>0</v>
      </c>
      <c r="BD90" s="236">
        <f t="shared" si="142"/>
        <v>0</v>
      </c>
      <c r="BE90" s="11">
        <f t="shared" si="142"/>
        <v>0</v>
      </c>
      <c r="BF90" s="236">
        <f t="shared" si="142"/>
        <v>40</v>
      </c>
      <c r="BG90" s="236">
        <f t="shared" si="142"/>
        <v>0</v>
      </c>
      <c r="BH90" s="236">
        <f t="shared" si="142"/>
        <v>40</v>
      </c>
      <c r="BI90" s="267"/>
      <c r="BJ90" s="236">
        <f t="shared" si="142"/>
        <v>0</v>
      </c>
      <c r="BK90" s="236">
        <f t="shared" si="142"/>
        <v>92</v>
      </c>
      <c r="BL90" s="11">
        <f t="shared" si="142"/>
        <v>5</v>
      </c>
      <c r="BM90" s="236">
        <f t="shared" si="142"/>
        <v>28</v>
      </c>
      <c r="BN90" s="236">
        <f t="shared" si="142"/>
        <v>0</v>
      </c>
      <c r="BO90" s="236">
        <f t="shared" si="142"/>
        <v>28</v>
      </c>
      <c r="BP90" s="267"/>
      <c r="BQ90" s="236">
        <f t="shared" si="142"/>
        <v>18</v>
      </c>
      <c r="BR90" s="236">
        <f t="shared" si="142"/>
        <v>98</v>
      </c>
      <c r="BS90" s="11">
        <f t="shared" si="142"/>
        <v>5</v>
      </c>
      <c r="BT90" s="236">
        <f t="shared" si="142"/>
        <v>0</v>
      </c>
      <c r="BU90" s="236">
        <f t="shared" si="142"/>
        <v>0</v>
      </c>
      <c r="BV90" s="236">
        <f t="shared" si="142"/>
        <v>0</v>
      </c>
      <c r="BW90" s="267"/>
      <c r="BX90" s="236">
        <f t="shared" si="142"/>
        <v>0</v>
      </c>
      <c r="BY90" s="236">
        <f t="shared" si="142"/>
        <v>0</v>
      </c>
      <c r="BZ90" s="11">
        <f t="shared" si="142"/>
        <v>0</v>
      </c>
      <c r="CA90" s="236">
        <f t="shared" si="142"/>
        <v>0</v>
      </c>
      <c r="CB90" s="236">
        <f t="shared" si="142"/>
        <v>0</v>
      </c>
      <c r="CC90" s="236">
        <f t="shared" si="142"/>
        <v>0</v>
      </c>
      <c r="CD90" s="267"/>
      <c r="CE90" s="236">
        <f t="shared" si="142"/>
        <v>0</v>
      </c>
      <c r="CF90" s="236">
        <f t="shared" si="142"/>
        <v>0</v>
      </c>
      <c r="CG90" s="11">
        <f t="shared" si="142"/>
        <v>0</v>
      </c>
      <c r="CH90" s="35"/>
      <c r="CI90" s="36" t="b">
        <f>IF(G90=SUM(V90,AC90,AJ90,AQ90,AX90,BE90,BL90,BS90,BZ90,CG90),TRUE)</f>
        <v>1</v>
      </c>
      <c r="CJ90" s="35"/>
    </row>
    <row r="91" spans="1:88" ht="11.25" customHeight="1" thickBot="1" x14ac:dyDescent="0.2">
      <c r="A91" s="4"/>
      <c r="B91" s="20"/>
      <c r="C91" s="4"/>
      <c r="D91" s="4"/>
      <c r="E91" s="4"/>
      <c r="F91" s="4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1"/>
      <c r="W91" s="22"/>
      <c r="X91" s="22"/>
      <c r="Y91" s="22"/>
      <c r="Z91" s="22"/>
      <c r="AA91" s="22"/>
      <c r="AB91" s="22"/>
      <c r="AC91" s="21"/>
      <c r="AD91" s="22"/>
      <c r="AE91" s="22"/>
      <c r="AF91" s="22"/>
      <c r="AG91" s="22"/>
      <c r="AH91" s="22"/>
      <c r="AI91" s="22"/>
      <c r="AJ91" s="21"/>
      <c r="AK91" s="22"/>
      <c r="AL91" s="22"/>
      <c r="AM91" s="22"/>
      <c r="AN91" s="22"/>
      <c r="AO91" s="22"/>
      <c r="AP91" s="22"/>
      <c r="AQ91" s="21"/>
      <c r="AR91" s="22"/>
      <c r="AS91" s="22"/>
      <c r="AT91" s="22"/>
      <c r="AU91" s="22"/>
      <c r="AV91" s="22"/>
      <c r="AW91" s="22"/>
      <c r="AX91" s="21"/>
      <c r="AY91" s="22"/>
      <c r="AZ91" s="22"/>
      <c r="BA91" s="22"/>
      <c r="BB91" s="22"/>
      <c r="BC91" s="22"/>
      <c r="BD91" s="22"/>
      <c r="BE91" s="21"/>
      <c r="BF91" s="22"/>
      <c r="BG91" s="22"/>
      <c r="BH91" s="22"/>
      <c r="BI91" s="22"/>
      <c r="BJ91" s="22"/>
      <c r="BK91" s="22"/>
      <c r="BL91" s="21"/>
      <c r="BM91" s="22"/>
      <c r="BN91" s="22"/>
      <c r="BO91" s="22"/>
      <c r="BP91" s="22"/>
      <c r="BQ91" s="22"/>
      <c r="BR91" s="22"/>
      <c r="BS91" s="21"/>
      <c r="BT91" s="22"/>
      <c r="BU91" s="22"/>
      <c r="BV91" s="22"/>
      <c r="BW91" s="22"/>
      <c r="BX91" s="22"/>
      <c r="BY91" s="22"/>
      <c r="BZ91" s="21"/>
      <c r="CA91" s="22"/>
      <c r="CB91" s="22"/>
      <c r="CC91" s="22"/>
      <c r="CD91" s="22"/>
      <c r="CE91" s="22"/>
      <c r="CF91" s="22"/>
      <c r="CG91" s="21"/>
    </row>
    <row r="92" spans="1:88" ht="24.75" customHeight="1" thickBot="1" x14ac:dyDescent="0.2">
      <c r="A92" s="44"/>
      <c r="B92" s="176" t="s">
        <v>87</v>
      </c>
      <c r="C92" s="45"/>
      <c r="D92" s="46" t="s">
        <v>135</v>
      </c>
      <c r="E92" s="47"/>
      <c r="F92" s="47"/>
      <c r="G92" s="28">
        <f>V92+AC92+AJ92+AQ92+AX92+BE92+BL92+BS92+BZ92+CG92</f>
        <v>0</v>
      </c>
      <c r="H92" s="28">
        <f>O92+I92</f>
        <v>328</v>
      </c>
      <c r="I92" s="238">
        <f t="shared" ref="I92" si="143">SUM(J92:N92)</f>
        <v>2</v>
      </c>
      <c r="J92" s="238">
        <f>P92+W92+AD92+AK92+AR92+AY92+BF92+BM92+BT92+CA92</f>
        <v>0</v>
      </c>
      <c r="K92" s="238">
        <f>Q92+X92+AE92+AL92+AS92+AZ92+BG92+BN92+BU92+CB92</f>
        <v>2</v>
      </c>
      <c r="L92" s="238">
        <f>R92+Y92+AF92+AM92+AT92+BA92+BH92+BO92+BV92+CC92</f>
        <v>0</v>
      </c>
      <c r="M92" s="266"/>
      <c r="N92" s="238">
        <f>T92+AA92+AH92+AO92+AV92+BC92+BJ92+BQ92+BX92+CE92</f>
        <v>0</v>
      </c>
      <c r="O92" s="238">
        <f>U92+AB92+AI92+AP92+AW92+BD92+BK92+BR92++BY92+CF92</f>
        <v>326</v>
      </c>
      <c r="P92" s="48"/>
      <c r="Q92" s="48"/>
      <c r="R92" s="48"/>
      <c r="S92" s="48"/>
      <c r="T92" s="48"/>
      <c r="U92" s="48">
        <v>54</v>
      </c>
      <c r="V92" s="49"/>
      <c r="W92" s="48"/>
      <c r="X92" s="48"/>
      <c r="Y92" s="48"/>
      <c r="Z92" s="48"/>
      <c r="AA92" s="48"/>
      <c r="AB92" s="48">
        <v>54</v>
      </c>
      <c r="AC92" s="49"/>
      <c r="AD92" s="48"/>
      <c r="AE92" s="48"/>
      <c r="AF92" s="48"/>
      <c r="AG92" s="48"/>
      <c r="AH92" s="48"/>
      <c r="AI92" s="48">
        <v>54</v>
      </c>
      <c r="AJ92" s="49"/>
      <c r="AK92" s="48"/>
      <c r="AL92" s="48"/>
      <c r="AM92" s="48"/>
      <c r="AN92" s="48"/>
      <c r="AO92" s="48"/>
      <c r="AP92" s="48">
        <v>54</v>
      </c>
      <c r="AQ92" s="49"/>
      <c r="AR92" s="48"/>
      <c r="AS92" s="48"/>
      <c r="AT92" s="48"/>
      <c r="AU92" s="48"/>
      <c r="AV92" s="48"/>
      <c r="AW92" s="48">
        <v>54</v>
      </c>
      <c r="AX92" s="49"/>
      <c r="AY92" s="48"/>
      <c r="AZ92" s="48">
        <v>2</v>
      </c>
      <c r="BA92" s="48"/>
      <c r="BB92" s="48"/>
      <c r="BC92" s="48"/>
      <c r="BD92" s="48">
        <v>56</v>
      </c>
      <c r="BE92" s="49"/>
      <c r="BF92" s="48"/>
      <c r="BG92" s="48"/>
      <c r="BH92" s="48"/>
      <c r="BI92" s="48"/>
      <c r="BJ92" s="48"/>
      <c r="BK92" s="48"/>
      <c r="BL92" s="49"/>
      <c r="BM92" s="48"/>
      <c r="BN92" s="48"/>
      <c r="BO92" s="48"/>
      <c r="BP92" s="48"/>
      <c r="BQ92" s="48"/>
      <c r="BR92" s="48"/>
      <c r="BS92" s="49"/>
      <c r="BT92" s="48"/>
      <c r="BU92" s="48"/>
      <c r="BV92" s="48"/>
      <c r="BW92" s="48"/>
      <c r="BX92" s="48"/>
      <c r="BY92" s="48"/>
      <c r="BZ92" s="49"/>
      <c r="CA92" s="48"/>
      <c r="CB92" s="48"/>
      <c r="CC92" s="48"/>
      <c r="CD92" s="48"/>
      <c r="CE92" s="48"/>
      <c r="CF92" s="48"/>
      <c r="CG92" s="49"/>
    </row>
    <row r="93" spans="1:88" ht="12" customHeight="1" thickBot="1" x14ac:dyDescent="0.2">
      <c r="A93" s="4"/>
      <c r="B93" s="20"/>
      <c r="C93" s="4"/>
      <c r="D93" s="4"/>
      <c r="E93" s="4"/>
      <c r="F93" s="4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1"/>
      <c r="W93" s="22"/>
      <c r="X93" s="22"/>
      <c r="Y93" s="22"/>
      <c r="Z93" s="22"/>
      <c r="AA93" s="22"/>
      <c r="AB93" s="22"/>
      <c r="AC93" s="21"/>
      <c r="AD93" s="22"/>
      <c r="AE93" s="22"/>
      <c r="AF93" s="22"/>
      <c r="AG93" s="22"/>
      <c r="AH93" s="22"/>
      <c r="AI93" s="22"/>
      <c r="AJ93" s="21"/>
      <c r="AK93" s="22"/>
      <c r="AL93" s="22"/>
      <c r="AM93" s="22"/>
      <c r="AN93" s="22"/>
      <c r="AO93" s="22"/>
      <c r="AP93" s="22"/>
      <c r="AQ93" s="21"/>
      <c r="AR93" s="22"/>
      <c r="AS93" s="22"/>
      <c r="AT93" s="22"/>
      <c r="AU93" s="22"/>
      <c r="AV93" s="22"/>
      <c r="AW93" s="22"/>
      <c r="AX93" s="21"/>
      <c r="AY93" s="22"/>
      <c r="AZ93" s="22"/>
      <c r="BA93" s="22"/>
      <c r="BB93" s="22"/>
      <c r="BC93" s="22"/>
      <c r="BD93" s="22"/>
      <c r="BE93" s="21"/>
      <c r="BF93" s="22"/>
      <c r="BG93" s="22"/>
      <c r="BH93" s="22"/>
      <c r="BI93" s="22"/>
      <c r="BJ93" s="22"/>
      <c r="BK93" s="22"/>
      <c r="BL93" s="21"/>
      <c r="BM93" s="22"/>
      <c r="BN93" s="22"/>
      <c r="BO93" s="22"/>
      <c r="BP93" s="22"/>
      <c r="BQ93" s="22"/>
      <c r="BR93" s="22"/>
      <c r="BS93" s="21"/>
      <c r="BT93" s="22"/>
      <c r="BU93" s="22"/>
      <c r="BV93" s="22"/>
      <c r="BW93" s="22"/>
      <c r="BX93" s="22"/>
      <c r="BY93" s="22"/>
      <c r="BZ93" s="21"/>
      <c r="CA93" s="22"/>
      <c r="CB93" s="22"/>
      <c r="CC93" s="22"/>
      <c r="CD93" s="22"/>
      <c r="CE93" s="22"/>
      <c r="CF93" s="22"/>
      <c r="CG93" s="21"/>
    </row>
    <row r="94" spans="1:88" ht="10.5" customHeight="1" thickBot="1" x14ac:dyDescent="0.2">
      <c r="A94" s="52" t="s">
        <v>89</v>
      </c>
      <c r="B94" s="53"/>
      <c r="C94" s="54"/>
      <c r="D94" s="54"/>
      <c r="E94" s="54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6"/>
      <c r="Q94" s="56"/>
      <c r="R94" s="56"/>
      <c r="S94" s="56"/>
      <c r="T94" s="56"/>
      <c r="U94" s="56"/>
      <c r="V94" s="55"/>
      <c r="W94" s="56"/>
      <c r="X94" s="56"/>
      <c r="Y94" s="56"/>
      <c r="Z94" s="56"/>
      <c r="AA94" s="56"/>
      <c r="AB94" s="56"/>
      <c r="AC94" s="55"/>
      <c r="AD94" s="56"/>
      <c r="AE94" s="56"/>
      <c r="AF94" s="56"/>
      <c r="AG94" s="56"/>
      <c r="AH94" s="56"/>
      <c r="AI94" s="56"/>
      <c r="AJ94" s="55"/>
      <c r="AK94" s="56"/>
      <c r="AL94" s="56"/>
      <c r="AM94" s="56"/>
      <c r="AN94" s="56"/>
      <c r="AO94" s="56"/>
      <c r="AP94" s="56"/>
      <c r="AQ94" s="55"/>
      <c r="AR94" s="56"/>
      <c r="AS94" s="56"/>
      <c r="AT94" s="56"/>
      <c r="AU94" s="56"/>
      <c r="AV94" s="56"/>
      <c r="AW94" s="56"/>
      <c r="AX94" s="55"/>
      <c r="AY94" s="56"/>
      <c r="AZ94" s="56"/>
      <c r="BA94" s="56"/>
      <c r="BB94" s="56"/>
      <c r="BC94" s="56"/>
      <c r="BD94" s="56"/>
      <c r="BE94" s="55"/>
      <c r="BF94" s="56"/>
      <c r="BG94" s="56"/>
      <c r="BH94" s="56"/>
      <c r="BI94" s="56"/>
      <c r="BJ94" s="56"/>
      <c r="BK94" s="56"/>
      <c r="BL94" s="55"/>
      <c r="BM94" s="56"/>
      <c r="BN94" s="56"/>
      <c r="BO94" s="56"/>
      <c r="BP94" s="56"/>
      <c r="BQ94" s="56"/>
      <c r="BR94" s="56"/>
      <c r="BS94" s="55"/>
      <c r="BT94" s="56"/>
      <c r="BU94" s="56"/>
      <c r="BV94" s="56"/>
      <c r="BW94" s="56"/>
      <c r="BX94" s="56"/>
      <c r="BY94" s="56"/>
      <c r="BZ94" s="55"/>
      <c r="CA94" s="56"/>
      <c r="CB94" s="56"/>
      <c r="CC94" s="56"/>
      <c r="CD94" s="56"/>
      <c r="CE94" s="56"/>
      <c r="CF94" s="56"/>
      <c r="CG94" s="55"/>
    </row>
    <row r="95" spans="1:88" ht="21.75" customHeight="1" x14ac:dyDescent="0.15">
      <c r="A95" s="30">
        <v>1</v>
      </c>
      <c r="B95" s="276" t="s">
        <v>277</v>
      </c>
      <c r="C95" s="26">
        <v>8</v>
      </c>
      <c r="D95" s="27"/>
      <c r="E95" s="27"/>
      <c r="F95" s="27"/>
      <c r="G95" s="28">
        <f>V95+AC95+AJ95+AQ95+AX95+BE95+BL95+BS95+BZ95+CG95</f>
        <v>5</v>
      </c>
      <c r="H95" s="28">
        <f t="shared" ref="H95" si="144">O95+I95</f>
        <v>180</v>
      </c>
      <c r="I95" s="263">
        <f t="shared" ref="I95" si="145">SUM(J95:N95)</f>
        <v>82</v>
      </c>
      <c r="J95" s="263">
        <f t="shared" ref="J95" si="146">P95+W95+AD95+AK95+AR95+AY95+BF95+BM95+BT95+CA95</f>
        <v>28</v>
      </c>
      <c r="K95" s="263">
        <f t="shared" ref="K95" si="147">Q95+X95+AE95+AL95+AS95+AZ95+BG95+BN95+BU95+CB95</f>
        <v>0</v>
      </c>
      <c r="L95" s="263">
        <f t="shared" ref="L95:M95" si="148">R95+Y95+AF95+AM95+AT95+BA95+BH95+BO95+BV95+CC95</f>
        <v>28</v>
      </c>
      <c r="M95" s="266">
        <f t="shared" si="148"/>
        <v>8</v>
      </c>
      <c r="N95" s="263">
        <f t="shared" ref="N95" si="149">T95+AA95+AH95+AO95+AV95+BC95+BJ95+BQ95+BX95+CE95</f>
        <v>18</v>
      </c>
      <c r="O95" s="264">
        <f t="shared" ref="O95" si="150">U95+AB95+AI95+AP95+AW95+BD95+BK95+BR95++BY95+CF95</f>
        <v>98</v>
      </c>
      <c r="P95" s="30"/>
      <c r="Q95" s="30"/>
      <c r="R95" s="30"/>
      <c r="S95" s="30"/>
      <c r="T95" s="30"/>
      <c r="U95" s="30"/>
      <c r="V95" s="28">
        <f t="shared" ref="V95" si="151">SUM(P95:U95)/36</f>
        <v>0</v>
      </c>
      <c r="W95" s="30"/>
      <c r="X95" s="30"/>
      <c r="Y95" s="30"/>
      <c r="Z95" s="30"/>
      <c r="AA95" s="30"/>
      <c r="AB95" s="30"/>
      <c r="AC95" s="28">
        <f t="shared" ref="AC95" si="152">SUM(W95:AB95)/36</f>
        <v>0</v>
      </c>
      <c r="AD95" s="30"/>
      <c r="AE95" s="30"/>
      <c r="AF95" s="30"/>
      <c r="AG95" s="30"/>
      <c r="AH95" s="30"/>
      <c r="AI95" s="30"/>
      <c r="AJ95" s="28">
        <f t="shared" ref="AJ95" si="153">SUM(AD95:AI95)/36</f>
        <v>0</v>
      </c>
      <c r="AK95" s="30"/>
      <c r="AL95" s="30"/>
      <c r="AM95" s="30"/>
      <c r="AN95" s="30"/>
      <c r="AO95" s="30"/>
      <c r="AP95" s="30"/>
      <c r="AQ95" s="28">
        <f>SUM(AK95:AP95)/36</f>
        <v>0</v>
      </c>
      <c r="AR95" s="30"/>
      <c r="AS95" s="30"/>
      <c r="AT95" s="30"/>
      <c r="AU95" s="30"/>
      <c r="AV95" s="30"/>
      <c r="AW95" s="30"/>
      <c r="AX95" s="28">
        <f>SUM(AR95:AW95)/36</f>
        <v>0</v>
      </c>
      <c r="AY95" s="30"/>
      <c r="AZ95" s="30"/>
      <c r="BA95" s="30"/>
      <c r="BB95" s="30"/>
      <c r="BC95" s="30"/>
      <c r="BD95" s="30"/>
      <c r="BE95" s="28">
        <f>SUM(AY95:BD95)/36</f>
        <v>0</v>
      </c>
      <c r="BF95" s="220"/>
      <c r="BG95" s="220"/>
      <c r="BH95" s="220"/>
      <c r="BI95" s="220"/>
      <c r="BJ95" s="220"/>
      <c r="BK95" s="220"/>
      <c r="BL95" s="28">
        <f>SUM(BF95:BK95)/36</f>
        <v>0</v>
      </c>
      <c r="BM95" s="30">
        <v>28</v>
      </c>
      <c r="BN95" s="30"/>
      <c r="BO95" s="30">
        <v>28</v>
      </c>
      <c r="BP95" s="30">
        <v>8</v>
      </c>
      <c r="BQ95" s="30">
        <v>18</v>
      </c>
      <c r="BR95" s="30">
        <v>98</v>
      </c>
      <c r="BS95" s="28">
        <f>SUM(BM95:BR95)/36</f>
        <v>5</v>
      </c>
      <c r="BT95" s="30"/>
      <c r="BU95" s="30"/>
      <c r="BV95" s="30"/>
      <c r="BW95" s="30"/>
      <c r="BX95" s="30"/>
      <c r="BY95" s="30"/>
      <c r="BZ95" s="28">
        <f>SUM(BT95:BY95)/36</f>
        <v>0</v>
      </c>
      <c r="CA95" s="30"/>
      <c r="CB95" s="30"/>
      <c r="CC95" s="30"/>
      <c r="CD95" s="30"/>
      <c r="CE95" s="30"/>
      <c r="CF95" s="30"/>
      <c r="CG95" s="28">
        <f>SUM(CA95:CF95)/36</f>
        <v>0</v>
      </c>
    </row>
    <row r="96" spans="1:88" ht="30.75" customHeight="1" x14ac:dyDescent="0.15">
      <c r="A96" s="30" t="s">
        <v>91</v>
      </c>
      <c r="B96" s="276" t="s">
        <v>278</v>
      </c>
      <c r="C96" s="26">
        <f>C95</f>
        <v>8</v>
      </c>
      <c r="D96" s="26">
        <f t="shared" ref="D96:H96" si="154">D95</f>
        <v>0</v>
      </c>
      <c r="E96" s="26">
        <f t="shared" si="154"/>
        <v>0</v>
      </c>
      <c r="F96" s="26">
        <f t="shared" si="154"/>
        <v>0</v>
      </c>
      <c r="G96" s="266">
        <f t="shared" si="154"/>
        <v>5</v>
      </c>
      <c r="H96" s="266">
        <f t="shared" si="154"/>
        <v>180</v>
      </c>
      <c r="I96" s="263">
        <f>I95</f>
        <v>82</v>
      </c>
      <c r="J96" s="238">
        <f>J95</f>
        <v>28</v>
      </c>
      <c r="K96" s="263">
        <f t="shared" ref="K96:O96" si="155">K95</f>
        <v>0</v>
      </c>
      <c r="L96" s="263">
        <f t="shared" si="155"/>
        <v>28</v>
      </c>
      <c r="M96" s="266">
        <f t="shared" si="155"/>
        <v>8</v>
      </c>
      <c r="N96" s="263">
        <f t="shared" si="155"/>
        <v>18</v>
      </c>
      <c r="O96" s="263">
        <f t="shared" si="155"/>
        <v>98</v>
      </c>
      <c r="P96" s="30">
        <f>P95</f>
        <v>0</v>
      </c>
      <c r="Q96" s="30">
        <f t="shared" ref="Q96:CG96" si="156">Q95</f>
        <v>0</v>
      </c>
      <c r="R96" s="30">
        <f t="shared" si="156"/>
        <v>0</v>
      </c>
      <c r="S96" s="30"/>
      <c r="T96" s="30">
        <f t="shared" si="156"/>
        <v>0</v>
      </c>
      <c r="U96" s="30">
        <f t="shared" si="156"/>
        <v>0</v>
      </c>
      <c r="V96" s="261">
        <f t="shared" si="156"/>
        <v>0</v>
      </c>
      <c r="W96" s="30">
        <f t="shared" si="156"/>
        <v>0</v>
      </c>
      <c r="X96" s="30">
        <f t="shared" si="156"/>
        <v>0</v>
      </c>
      <c r="Y96" s="30">
        <f t="shared" si="156"/>
        <v>0</v>
      </c>
      <c r="Z96" s="30"/>
      <c r="AA96" s="30">
        <f t="shared" si="156"/>
        <v>0</v>
      </c>
      <c r="AB96" s="30">
        <f t="shared" si="156"/>
        <v>0</v>
      </c>
      <c r="AC96" s="261">
        <f t="shared" si="156"/>
        <v>0</v>
      </c>
      <c r="AD96" s="30">
        <f t="shared" si="156"/>
        <v>0</v>
      </c>
      <c r="AE96" s="30">
        <f t="shared" si="156"/>
        <v>0</v>
      </c>
      <c r="AF96" s="30">
        <f t="shared" si="156"/>
        <v>0</v>
      </c>
      <c r="AG96" s="30"/>
      <c r="AH96" s="30">
        <f t="shared" si="156"/>
        <v>0</v>
      </c>
      <c r="AI96" s="30">
        <f t="shared" si="156"/>
        <v>0</v>
      </c>
      <c r="AJ96" s="261">
        <f t="shared" si="156"/>
        <v>0</v>
      </c>
      <c r="AK96" s="30">
        <f t="shared" si="156"/>
        <v>0</v>
      </c>
      <c r="AL96" s="30">
        <f t="shared" si="156"/>
        <v>0</v>
      </c>
      <c r="AM96" s="30">
        <f t="shared" si="156"/>
        <v>0</v>
      </c>
      <c r="AN96" s="30"/>
      <c r="AO96" s="30">
        <f t="shared" si="156"/>
        <v>0</v>
      </c>
      <c r="AP96" s="30">
        <f t="shared" si="156"/>
        <v>0</v>
      </c>
      <c r="AQ96" s="261">
        <f t="shared" si="156"/>
        <v>0</v>
      </c>
      <c r="AR96" s="30">
        <f t="shared" si="156"/>
        <v>0</v>
      </c>
      <c r="AS96" s="30">
        <f t="shared" si="156"/>
        <v>0</v>
      </c>
      <c r="AT96" s="30">
        <f t="shared" si="156"/>
        <v>0</v>
      </c>
      <c r="AU96" s="30"/>
      <c r="AV96" s="30">
        <f t="shared" si="156"/>
        <v>0</v>
      </c>
      <c r="AW96" s="30">
        <f t="shared" si="156"/>
        <v>0</v>
      </c>
      <c r="AX96" s="261">
        <f t="shared" si="156"/>
        <v>0</v>
      </c>
      <c r="AY96" s="30">
        <f t="shared" si="156"/>
        <v>0</v>
      </c>
      <c r="AZ96" s="30">
        <f t="shared" si="156"/>
        <v>0</v>
      </c>
      <c r="BA96" s="30">
        <f t="shared" si="156"/>
        <v>0</v>
      </c>
      <c r="BB96" s="30"/>
      <c r="BC96" s="30">
        <f t="shared" si="156"/>
        <v>0</v>
      </c>
      <c r="BD96" s="30">
        <f t="shared" si="156"/>
        <v>0</v>
      </c>
      <c r="BE96" s="261">
        <f t="shared" si="156"/>
        <v>0</v>
      </c>
      <c r="BF96" s="30">
        <f t="shared" si="156"/>
        <v>0</v>
      </c>
      <c r="BG96" s="30">
        <f t="shared" si="156"/>
        <v>0</v>
      </c>
      <c r="BH96" s="30">
        <f t="shared" si="156"/>
        <v>0</v>
      </c>
      <c r="BI96" s="30">
        <f t="shared" si="156"/>
        <v>0</v>
      </c>
      <c r="BJ96" s="30">
        <f t="shared" si="156"/>
        <v>0</v>
      </c>
      <c r="BK96" s="30">
        <f t="shared" si="156"/>
        <v>0</v>
      </c>
      <c r="BL96" s="261">
        <f t="shared" si="156"/>
        <v>0</v>
      </c>
      <c r="BM96" s="30">
        <f t="shared" si="156"/>
        <v>28</v>
      </c>
      <c r="BN96" s="30">
        <f t="shared" si="156"/>
        <v>0</v>
      </c>
      <c r="BO96" s="30">
        <f t="shared" si="156"/>
        <v>28</v>
      </c>
      <c r="BP96" s="30">
        <f t="shared" si="156"/>
        <v>8</v>
      </c>
      <c r="BQ96" s="30">
        <f t="shared" si="156"/>
        <v>18</v>
      </c>
      <c r="BR96" s="30">
        <f t="shared" si="156"/>
        <v>98</v>
      </c>
      <c r="BS96" s="261">
        <f t="shared" si="156"/>
        <v>5</v>
      </c>
      <c r="BT96" s="30">
        <f t="shared" si="156"/>
        <v>0</v>
      </c>
      <c r="BU96" s="30">
        <f t="shared" si="156"/>
        <v>0</v>
      </c>
      <c r="BV96" s="30">
        <f t="shared" si="156"/>
        <v>0</v>
      </c>
      <c r="BW96" s="30"/>
      <c r="BX96" s="30">
        <f t="shared" si="156"/>
        <v>0</v>
      </c>
      <c r="BY96" s="30">
        <f t="shared" si="156"/>
        <v>0</v>
      </c>
      <c r="BZ96" s="261">
        <f t="shared" si="156"/>
        <v>0</v>
      </c>
      <c r="CA96" s="30">
        <f t="shared" si="156"/>
        <v>0</v>
      </c>
      <c r="CB96" s="30">
        <f t="shared" si="156"/>
        <v>0</v>
      </c>
      <c r="CC96" s="30">
        <f t="shared" si="156"/>
        <v>0</v>
      </c>
      <c r="CD96" s="30"/>
      <c r="CE96" s="30">
        <f t="shared" si="156"/>
        <v>0</v>
      </c>
      <c r="CF96" s="30">
        <f t="shared" si="156"/>
        <v>0</v>
      </c>
      <c r="CG96" s="261">
        <f t="shared" si="156"/>
        <v>0</v>
      </c>
    </row>
    <row r="97" spans="1:85" ht="10.5" customHeight="1" x14ac:dyDescent="0.15">
      <c r="A97" s="32" t="s">
        <v>75</v>
      </c>
      <c r="B97" s="58"/>
      <c r="C97" s="32"/>
      <c r="D97" s="32"/>
      <c r="E97" s="32"/>
      <c r="F97" s="32"/>
      <c r="G97" s="34"/>
      <c r="H97" s="34"/>
      <c r="I97" s="34"/>
      <c r="J97" s="34"/>
      <c r="K97" s="34"/>
      <c r="L97" s="34"/>
      <c r="M97" s="270"/>
      <c r="N97" s="34"/>
      <c r="O97" s="34"/>
      <c r="P97" s="32"/>
      <c r="Q97" s="32"/>
      <c r="R97" s="32"/>
      <c r="S97" s="32"/>
      <c r="T97" s="32"/>
      <c r="U97" s="32"/>
      <c r="V97" s="305"/>
      <c r="W97" s="32"/>
      <c r="X97" s="32"/>
      <c r="Y97" s="32"/>
      <c r="Z97" s="32"/>
      <c r="AA97" s="32"/>
      <c r="AB97" s="32"/>
      <c r="AC97" s="305"/>
      <c r="AD97" s="32"/>
      <c r="AE97" s="32"/>
      <c r="AF97" s="32"/>
      <c r="AG97" s="32"/>
      <c r="AH97" s="32"/>
      <c r="AI97" s="32"/>
      <c r="AJ97" s="305"/>
      <c r="AK97" s="32"/>
      <c r="AL97" s="32"/>
      <c r="AM97" s="32"/>
      <c r="AN97" s="32"/>
      <c r="AO97" s="32"/>
      <c r="AP97" s="32"/>
      <c r="AQ97" s="305"/>
      <c r="AR97" s="32"/>
      <c r="AS97" s="32"/>
      <c r="AT97" s="32"/>
      <c r="AU97" s="32"/>
      <c r="AV97" s="32"/>
      <c r="AW97" s="32"/>
      <c r="AX97" s="305"/>
      <c r="AY97" s="32"/>
      <c r="AZ97" s="32"/>
      <c r="BA97" s="32"/>
      <c r="BB97" s="32"/>
      <c r="BC97" s="32"/>
      <c r="BD97" s="32"/>
      <c r="BE97" s="305"/>
      <c r="BF97" s="32"/>
      <c r="BG97" s="32"/>
      <c r="BH97" s="32"/>
      <c r="BI97" s="32"/>
      <c r="BJ97" s="32"/>
      <c r="BK97" s="32"/>
      <c r="BL97" s="305"/>
      <c r="BM97" s="32"/>
      <c r="BN97" s="32"/>
      <c r="BO97" s="32"/>
      <c r="BP97" s="32"/>
      <c r="BQ97" s="32"/>
      <c r="BR97" s="32"/>
      <c r="BS97" s="305"/>
      <c r="BT97" s="32"/>
      <c r="BU97" s="32"/>
      <c r="BV97" s="32"/>
      <c r="BW97" s="32"/>
      <c r="BX97" s="32"/>
      <c r="BY97" s="32"/>
      <c r="BZ97" s="305"/>
      <c r="CA97" s="32"/>
      <c r="CB97" s="32"/>
      <c r="CC97" s="32"/>
      <c r="CD97" s="32"/>
      <c r="CE97" s="32"/>
      <c r="CF97" s="32"/>
      <c r="CG97" s="305"/>
    </row>
    <row r="98" spans="1:85" ht="0.75" customHeight="1" thickBot="1" x14ac:dyDescent="0.2">
      <c r="A98" s="4"/>
      <c r="B98" s="20"/>
      <c r="C98" s="4"/>
      <c r="D98" s="4"/>
      <c r="E98" s="4"/>
      <c r="F98" s="4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2"/>
      <c r="T98" s="22"/>
      <c r="U98" s="22"/>
      <c r="V98" s="21"/>
      <c r="W98" s="22"/>
      <c r="X98" s="22"/>
      <c r="Y98" s="22"/>
      <c r="Z98" s="22"/>
      <c r="AA98" s="22"/>
      <c r="AB98" s="22"/>
      <c r="AC98" s="21"/>
      <c r="AD98" s="22"/>
      <c r="AE98" s="22"/>
      <c r="AF98" s="22"/>
      <c r="AG98" s="22"/>
      <c r="AH98" s="22"/>
      <c r="AI98" s="22"/>
      <c r="AJ98" s="21"/>
      <c r="AK98" s="22"/>
      <c r="AL98" s="22"/>
      <c r="AM98" s="22"/>
      <c r="AN98" s="22"/>
      <c r="AO98" s="22"/>
      <c r="AP98" s="22"/>
      <c r="AQ98" s="21"/>
      <c r="AR98" s="22"/>
      <c r="AS98" s="22"/>
      <c r="AT98" s="22"/>
      <c r="AU98" s="22"/>
      <c r="AV98" s="22"/>
      <c r="AW98" s="22"/>
      <c r="AX98" s="21"/>
      <c r="AY98" s="22"/>
      <c r="AZ98" s="22"/>
      <c r="BA98" s="22"/>
      <c r="BB98" s="22"/>
      <c r="BC98" s="22"/>
      <c r="BD98" s="22"/>
      <c r="BE98" s="21"/>
      <c r="BF98" s="22"/>
      <c r="BG98" s="22"/>
      <c r="BH98" s="22"/>
      <c r="BI98" s="22"/>
      <c r="BJ98" s="22"/>
      <c r="BK98" s="22"/>
      <c r="BL98" s="21"/>
      <c r="BM98" s="22"/>
      <c r="BN98" s="22"/>
      <c r="BO98" s="22"/>
      <c r="BP98" s="22"/>
      <c r="BQ98" s="22"/>
      <c r="BR98" s="22"/>
      <c r="BS98" s="21"/>
      <c r="BT98" s="22"/>
      <c r="BU98" s="22"/>
      <c r="BV98" s="22"/>
      <c r="BW98" s="22"/>
      <c r="BX98" s="22"/>
      <c r="BY98" s="22"/>
      <c r="BZ98" s="21"/>
      <c r="CA98" s="22"/>
      <c r="CB98" s="22"/>
      <c r="CC98" s="22"/>
      <c r="CD98" s="22"/>
      <c r="CE98" s="22"/>
      <c r="CF98" s="22"/>
      <c r="CG98" s="21"/>
    </row>
    <row r="99" spans="1:85" ht="10.5" customHeight="1" thickBot="1" x14ac:dyDescent="0.2">
      <c r="A99" s="52" t="s">
        <v>92</v>
      </c>
      <c r="B99" s="53"/>
      <c r="C99" s="54"/>
      <c r="D99" s="54"/>
      <c r="E99" s="54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6"/>
      <c r="Q99" s="56"/>
      <c r="R99" s="56"/>
      <c r="S99" s="56"/>
      <c r="T99" s="56"/>
      <c r="U99" s="56"/>
      <c r="V99" s="55"/>
      <c r="W99" s="56"/>
      <c r="X99" s="56"/>
      <c r="Y99" s="56"/>
      <c r="Z99" s="56"/>
      <c r="AA99" s="56"/>
      <c r="AB99" s="56"/>
      <c r="AC99" s="55"/>
      <c r="AD99" s="56"/>
      <c r="AE99" s="56"/>
      <c r="AF99" s="56"/>
      <c r="AG99" s="56"/>
      <c r="AH99" s="56"/>
      <c r="AI99" s="56"/>
      <c r="AJ99" s="55"/>
      <c r="AK99" s="56"/>
      <c r="AL99" s="56"/>
      <c r="AM99" s="56"/>
      <c r="AN99" s="56"/>
      <c r="AO99" s="56"/>
      <c r="AP99" s="56"/>
      <c r="AQ99" s="55"/>
      <c r="AR99" s="56"/>
      <c r="AS99" s="56"/>
      <c r="AT99" s="56"/>
      <c r="AU99" s="56"/>
      <c r="AV99" s="56"/>
      <c r="AW99" s="56"/>
      <c r="AX99" s="55"/>
      <c r="AY99" s="56"/>
      <c r="AZ99" s="56"/>
      <c r="BA99" s="56"/>
      <c r="BB99" s="56"/>
      <c r="BC99" s="56"/>
      <c r="BD99" s="56"/>
      <c r="BE99" s="55"/>
      <c r="BF99" s="56"/>
      <c r="BG99" s="56"/>
      <c r="BH99" s="56"/>
      <c r="BI99" s="56"/>
      <c r="BJ99" s="56"/>
      <c r="BK99" s="56"/>
      <c r="BL99" s="55"/>
      <c r="BM99" s="56"/>
      <c r="BN99" s="56"/>
      <c r="BO99" s="56"/>
      <c r="BP99" s="56"/>
      <c r="BQ99" s="56"/>
      <c r="BR99" s="56"/>
      <c r="BS99" s="55"/>
      <c r="BT99" s="56"/>
      <c r="BU99" s="56"/>
      <c r="BV99" s="56"/>
      <c r="BW99" s="56"/>
      <c r="BX99" s="56"/>
      <c r="BY99" s="56"/>
      <c r="BZ99" s="55"/>
      <c r="CA99" s="56"/>
      <c r="CB99" s="56"/>
      <c r="CC99" s="56"/>
      <c r="CD99" s="56"/>
      <c r="CE99" s="56"/>
      <c r="CF99" s="56"/>
      <c r="CG99" s="55"/>
    </row>
    <row r="100" spans="1:85" ht="33.75" customHeight="1" x14ac:dyDescent="0.15">
      <c r="A100" s="48" t="s">
        <v>90</v>
      </c>
      <c r="B100" s="275" t="s">
        <v>279</v>
      </c>
      <c r="C100" s="45">
        <v>7</v>
      </c>
      <c r="D100" s="47"/>
      <c r="E100" s="47"/>
      <c r="F100" s="47"/>
      <c r="G100" s="28">
        <f>V100+AC100+AJ100+AQ100+AX100+BE100+BL100+BS100+BZ100+CG100</f>
        <v>5</v>
      </c>
      <c r="H100" s="28">
        <f t="shared" ref="H100" si="157">O100+I100</f>
        <v>180</v>
      </c>
      <c r="I100" s="263">
        <f t="shared" ref="I100" si="158">SUM(J100:N100)</f>
        <v>88</v>
      </c>
      <c r="J100" s="263">
        <f t="shared" ref="J100" si="159">P100+W100+AD100+AK100+AR100+AY100+BF100+BM100+BT100+CA100</f>
        <v>40</v>
      </c>
      <c r="K100" s="263">
        <f t="shared" ref="K100" si="160">Q100+X100+AE100+AL100+AS100+AZ100+BG100+BN100+BU100+CB100</f>
        <v>0</v>
      </c>
      <c r="L100" s="263">
        <f t="shared" ref="L100:M100" si="161">R100+Y100+AF100+AM100+AT100+BA100+BH100+BO100+BV100+CC100</f>
        <v>40</v>
      </c>
      <c r="M100" s="266">
        <f t="shared" si="161"/>
        <v>8</v>
      </c>
      <c r="N100" s="263">
        <f t="shared" ref="N100" si="162">T100+AA100+AH100+AO100+AV100+BC100+BJ100+BQ100+BX100+CE100</f>
        <v>0</v>
      </c>
      <c r="O100" s="264">
        <f t="shared" ref="O100" si="163">U100+AB100+AI100+AP100+AW100+BD100+BK100+BR100++BY100+CF100</f>
        <v>92</v>
      </c>
      <c r="P100" s="48"/>
      <c r="Q100" s="48"/>
      <c r="R100" s="48"/>
      <c r="S100" s="48"/>
      <c r="T100" s="48"/>
      <c r="U100" s="48"/>
      <c r="V100" s="49">
        <v>0</v>
      </c>
      <c r="W100" s="48"/>
      <c r="X100" s="48"/>
      <c r="Y100" s="48"/>
      <c r="Z100" s="48"/>
      <c r="AA100" s="48"/>
      <c r="AB100" s="48"/>
      <c r="AC100" s="49">
        <v>0</v>
      </c>
      <c r="AD100" s="48"/>
      <c r="AE100" s="48"/>
      <c r="AF100" s="48"/>
      <c r="AG100" s="48"/>
      <c r="AH100" s="48"/>
      <c r="AI100" s="48"/>
      <c r="AJ100" s="49">
        <v>0</v>
      </c>
      <c r="AK100" s="48"/>
      <c r="AL100" s="48"/>
      <c r="AM100" s="48"/>
      <c r="AN100" s="48"/>
      <c r="AO100" s="48"/>
      <c r="AP100" s="48"/>
      <c r="AQ100" s="49">
        <v>0</v>
      </c>
      <c r="AR100" s="48"/>
      <c r="AS100" s="48"/>
      <c r="AT100" s="48"/>
      <c r="AU100" s="48"/>
      <c r="AV100" s="48"/>
      <c r="AW100" s="48"/>
      <c r="AX100" s="49">
        <v>0</v>
      </c>
      <c r="AY100" s="48"/>
      <c r="AZ100" s="48"/>
      <c r="BA100" s="48"/>
      <c r="BB100" s="48"/>
      <c r="BC100" s="48"/>
      <c r="BD100" s="48"/>
      <c r="BE100" s="28">
        <f>SUM(AY100:BD100)/36</f>
        <v>0</v>
      </c>
      <c r="BF100" s="48">
        <v>40</v>
      </c>
      <c r="BG100" s="48"/>
      <c r="BH100" s="48">
        <v>40</v>
      </c>
      <c r="BI100" s="48">
        <v>8</v>
      </c>
      <c r="BJ100" s="48"/>
      <c r="BK100" s="48">
        <v>92</v>
      </c>
      <c r="BL100" s="49">
        <f>SUM(BF100:BK100)/36</f>
        <v>5</v>
      </c>
      <c r="BM100" s="220"/>
      <c r="BN100" s="220"/>
      <c r="BO100" s="220"/>
      <c r="BP100" s="220"/>
      <c r="BQ100" s="220"/>
      <c r="BR100" s="220"/>
      <c r="BS100" s="49">
        <f>SUM(BM100:BR100)/36</f>
        <v>0</v>
      </c>
      <c r="BT100" s="48"/>
      <c r="BU100" s="48"/>
      <c r="BV100" s="48"/>
      <c r="BW100" s="48"/>
      <c r="BX100" s="48"/>
      <c r="BY100" s="48"/>
      <c r="BZ100" s="49">
        <f>SUM(BT100:BY100)/36</f>
        <v>0</v>
      </c>
      <c r="CA100" s="48"/>
      <c r="CB100" s="48"/>
      <c r="CC100" s="48"/>
      <c r="CD100" s="48"/>
      <c r="CE100" s="48"/>
      <c r="CF100" s="48"/>
      <c r="CG100" s="49">
        <f>SUM(CA100:CF100)/36</f>
        <v>0</v>
      </c>
    </row>
    <row r="101" spans="1:85" ht="21" customHeight="1" x14ac:dyDescent="0.15">
      <c r="A101" s="30" t="s">
        <v>91</v>
      </c>
      <c r="B101" s="276" t="s">
        <v>280</v>
      </c>
      <c r="C101" s="57">
        <f>C100</f>
        <v>7</v>
      </c>
      <c r="D101" s="57">
        <f t="shared" ref="D101:F101" si="164">D100</f>
        <v>0</v>
      </c>
      <c r="E101" s="57">
        <f t="shared" si="164"/>
        <v>0</v>
      </c>
      <c r="F101" s="57">
        <f t="shared" si="164"/>
        <v>0</v>
      </c>
      <c r="G101" s="28">
        <f>G100</f>
        <v>5</v>
      </c>
      <c r="H101" s="28">
        <f t="shared" ref="H101:O101" si="165">H100</f>
        <v>180</v>
      </c>
      <c r="I101" s="28">
        <f t="shared" si="165"/>
        <v>88</v>
      </c>
      <c r="J101" s="28">
        <f t="shared" si="165"/>
        <v>40</v>
      </c>
      <c r="K101" s="28">
        <f t="shared" si="165"/>
        <v>0</v>
      </c>
      <c r="L101" s="28">
        <f t="shared" si="165"/>
        <v>40</v>
      </c>
      <c r="M101" s="28">
        <f t="shared" si="165"/>
        <v>8</v>
      </c>
      <c r="N101" s="28">
        <f t="shared" si="165"/>
        <v>0</v>
      </c>
      <c r="O101" s="28">
        <f t="shared" si="165"/>
        <v>92</v>
      </c>
      <c r="P101" s="57">
        <f>P100</f>
        <v>0</v>
      </c>
      <c r="Q101" s="57">
        <f t="shared" ref="Q101:CG101" si="166">Q100</f>
        <v>0</v>
      </c>
      <c r="R101" s="57">
        <f t="shared" si="166"/>
        <v>0</v>
      </c>
      <c r="S101" s="57"/>
      <c r="T101" s="57">
        <f t="shared" si="166"/>
        <v>0</v>
      </c>
      <c r="U101" s="57">
        <f t="shared" si="166"/>
        <v>0</v>
      </c>
      <c r="V101" s="262">
        <f t="shared" si="166"/>
        <v>0</v>
      </c>
      <c r="W101" s="57">
        <f t="shared" si="166"/>
        <v>0</v>
      </c>
      <c r="X101" s="57">
        <f t="shared" si="166"/>
        <v>0</v>
      </c>
      <c r="Y101" s="57">
        <f t="shared" si="166"/>
        <v>0</v>
      </c>
      <c r="Z101" s="57"/>
      <c r="AA101" s="57">
        <f t="shared" si="166"/>
        <v>0</v>
      </c>
      <c r="AB101" s="57">
        <f t="shared" si="166"/>
        <v>0</v>
      </c>
      <c r="AC101" s="262">
        <f t="shared" si="166"/>
        <v>0</v>
      </c>
      <c r="AD101" s="57">
        <f t="shared" si="166"/>
        <v>0</v>
      </c>
      <c r="AE101" s="57">
        <f t="shared" si="166"/>
        <v>0</v>
      </c>
      <c r="AF101" s="57">
        <f t="shared" si="166"/>
        <v>0</v>
      </c>
      <c r="AG101" s="57"/>
      <c r="AH101" s="57">
        <f t="shared" si="166"/>
        <v>0</v>
      </c>
      <c r="AI101" s="57">
        <f t="shared" si="166"/>
        <v>0</v>
      </c>
      <c r="AJ101" s="262">
        <f t="shared" si="166"/>
        <v>0</v>
      </c>
      <c r="AK101" s="57">
        <f t="shared" si="166"/>
        <v>0</v>
      </c>
      <c r="AL101" s="57">
        <f t="shared" si="166"/>
        <v>0</v>
      </c>
      <c r="AM101" s="57">
        <f t="shared" si="166"/>
        <v>0</v>
      </c>
      <c r="AN101" s="57"/>
      <c r="AO101" s="57">
        <f t="shared" si="166"/>
        <v>0</v>
      </c>
      <c r="AP101" s="57">
        <f t="shared" si="166"/>
        <v>0</v>
      </c>
      <c r="AQ101" s="262">
        <f t="shared" si="166"/>
        <v>0</v>
      </c>
      <c r="AR101" s="57">
        <f t="shared" si="166"/>
        <v>0</v>
      </c>
      <c r="AS101" s="57">
        <f t="shared" si="166"/>
        <v>0</v>
      </c>
      <c r="AT101" s="57">
        <f t="shared" si="166"/>
        <v>0</v>
      </c>
      <c r="AU101" s="57"/>
      <c r="AV101" s="57">
        <f t="shared" si="166"/>
        <v>0</v>
      </c>
      <c r="AW101" s="57">
        <f t="shared" si="166"/>
        <v>0</v>
      </c>
      <c r="AX101" s="262">
        <f t="shared" si="166"/>
        <v>0</v>
      </c>
      <c r="AY101" s="57">
        <f t="shared" si="166"/>
        <v>0</v>
      </c>
      <c r="AZ101" s="57">
        <f t="shared" si="166"/>
        <v>0</v>
      </c>
      <c r="BA101" s="57">
        <f t="shared" si="166"/>
        <v>0</v>
      </c>
      <c r="BB101" s="57"/>
      <c r="BC101" s="57">
        <f t="shared" si="166"/>
        <v>0</v>
      </c>
      <c r="BD101" s="57">
        <f t="shared" si="166"/>
        <v>0</v>
      </c>
      <c r="BE101" s="262">
        <f t="shared" si="166"/>
        <v>0</v>
      </c>
      <c r="BF101" s="57">
        <f t="shared" si="166"/>
        <v>40</v>
      </c>
      <c r="BG101" s="57">
        <f t="shared" si="166"/>
        <v>0</v>
      </c>
      <c r="BH101" s="57">
        <f t="shared" si="166"/>
        <v>40</v>
      </c>
      <c r="BI101" s="57">
        <f t="shared" si="166"/>
        <v>8</v>
      </c>
      <c r="BJ101" s="57">
        <f t="shared" si="166"/>
        <v>0</v>
      </c>
      <c r="BK101" s="57">
        <f t="shared" si="166"/>
        <v>92</v>
      </c>
      <c r="BL101" s="262">
        <f t="shared" si="166"/>
        <v>5</v>
      </c>
      <c r="BM101" s="57">
        <f t="shared" si="166"/>
        <v>0</v>
      </c>
      <c r="BN101" s="57">
        <f t="shared" si="166"/>
        <v>0</v>
      </c>
      <c r="BO101" s="57">
        <f t="shared" si="166"/>
        <v>0</v>
      </c>
      <c r="BP101" s="57">
        <f t="shared" si="166"/>
        <v>0</v>
      </c>
      <c r="BQ101" s="57">
        <f t="shared" si="166"/>
        <v>0</v>
      </c>
      <c r="BR101" s="57">
        <f t="shared" si="166"/>
        <v>0</v>
      </c>
      <c r="BS101" s="262">
        <f t="shared" si="166"/>
        <v>0</v>
      </c>
      <c r="BT101" s="57">
        <f t="shared" si="166"/>
        <v>0</v>
      </c>
      <c r="BU101" s="57">
        <f t="shared" si="166"/>
        <v>0</v>
      </c>
      <c r="BV101" s="57">
        <f t="shared" si="166"/>
        <v>0</v>
      </c>
      <c r="BW101" s="57"/>
      <c r="BX101" s="57">
        <f t="shared" si="166"/>
        <v>0</v>
      </c>
      <c r="BY101" s="57">
        <f t="shared" si="166"/>
        <v>0</v>
      </c>
      <c r="BZ101" s="262">
        <f t="shared" si="166"/>
        <v>0</v>
      </c>
      <c r="CA101" s="57">
        <f t="shared" si="166"/>
        <v>0</v>
      </c>
      <c r="CB101" s="57">
        <f t="shared" si="166"/>
        <v>0</v>
      </c>
      <c r="CC101" s="57">
        <f t="shared" si="166"/>
        <v>0</v>
      </c>
      <c r="CD101" s="57"/>
      <c r="CE101" s="57">
        <f t="shared" si="166"/>
        <v>0</v>
      </c>
      <c r="CF101" s="57">
        <f t="shared" si="166"/>
        <v>0</v>
      </c>
      <c r="CG101" s="262">
        <f t="shared" si="166"/>
        <v>0</v>
      </c>
    </row>
    <row r="102" spans="1:85" ht="10.5" customHeight="1" x14ac:dyDescent="0.15">
      <c r="A102" s="32" t="s">
        <v>75</v>
      </c>
      <c r="B102" s="58"/>
      <c r="C102" s="32"/>
      <c r="D102" s="32"/>
      <c r="E102" s="32"/>
      <c r="F102" s="32"/>
      <c r="G102" s="34"/>
      <c r="H102" s="34"/>
      <c r="I102" s="34"/>
      <c r="J102" s="34"/>
      <c r="K102" s="34"/>
      <c r="L102" s="34"/>
      <c r="M102" s="270"/>
      <c r="N102" s="34"/>
      <c r="O102" s="34"/>
      <c r="P102" s="32"/>
      <c r="Q102" s="32"/>
      <c r="R102" s="32"/>
      <c r="S102" s="32"/>
      <c r="T102" s="32"/>
      <c r="U102" s="32"/>
      <c r="V102" s="305"/>
      <c r="W102" s="32"/>
      <c r="X102" s="32"/>
      <c r="Y102" s="32"/>
      <c r="Z102" s="32"/>
      <c r="AA102" s="32"/>
      <c r="AB102" s="32"/>
      <c r="AC102" s="305"/>
      <c r="AD102" s="32"/>
      <c r="AE102" s="32"/>
      <c r="AF102" s="32"/>
      <c r="AG102" s="32"/>
      <c r="AH102" s="32"/>
      <c r="AI102" s="32"/>
      <c r="AJ102" s="305"/>
      <c r="AK102" s="32"/>
      <c r="AL102" s="32"/>
      <c r="AM102" s="32"/>
      <c r="AN102" s="32"/>
      <c r="AO102" s="32"/>
      <c r="AP102" s="32"/>
      <c r="AQ102" s="305"/>
      <c r="AR102" s="32"/>
      <c r="AS102" s="32"/>
      <c r="AT102" s="32"/>
      <c r="AU102" s="32"/>
      <c r="AV102" s="32"/>
      <c r="AW102" s="32"/>
      <c r="AX102" s="305"/>
      <c r="AY102" s="32"/>
      <c r="AZ102" s="32"/>
      <c r="BA102" s="32"/>
      <c r="BB102" s="32"/>
      <c r="BC102" s="32"/>
      <c r="BD102" s="32"/>
      <c r="BE102" s="305"/>
      <c r="BF102" s="32"/>
      <c r="BG102" s="32"/>
      <c r="BH102" s="32"/>
      <c r="BI102" s="32"/>
      <c r="BJ102" s="32"/>
      <c r="BK102" s="32"/>
      <c r="BL102" s="305"/>
      <c r="BM102" s="32"/>
      <c r="BN102" s="32"/>
      <c r="BO102" s="32"/>
      <c r="BP102" s="32"/>
      <c r="BQ102" s="32"/>
      <c r="BR102" s="32"/>
      <c r="BS102" s="305"/>
      <c r="BT102" s="32"/>
      <c r="BU102" s="32"/>
      <c r="BV102" s="32"/>
      <c r="BW102" s="32"/>
      <c r="BX102" s="32"/>
      <c r="BY102" s="32"/>
      <c r="BZ102" s="305"/>
      <c r="CA102" s="32"/>
      <c r="CB102" s="32"/>
      <c r="CC102" s="32"/>
      <c r="CD102" s="32"/>
      <c r="CE102" s="32"/>
      <c r="CF102" s="32"/>
      <c r="CG102" s="305"/>
    </row>
    <row r="103" spans="1:85" ht="11.25" hidden="1" customHeight="1" x14ac:dyDescent="0.15">
      <c r="A103" s="4"/>
      <c r="B103" s="20"/>
      <c r="C103" s="4"/>
      <c r="D103" s="4"/>
      <c r="E103" s="4"/>
      <c r="F103" s="4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2"/>
      <c r="R103" s="22"/>
      <c r="S103" s="22"/>
      <c r="T103" s="22"/>
      <c r="U103" s="22"/>
      <c r="V103" s="21"/>
      <c r="W103" s="22"/>
      <c r="X103" s="22"/>
      <c r="Y103" s="22"/>
      <c r="Z103" s="22"/>
      <c r="AA103" s="22"/>
      <c r="AB103" s="22"/>
      <c r="AC103" s="21"/>
      <c r="AD103" s="22"/>
      <c r="AE103" s="22"/>
      <c r="AF103" s="22"/>
      <c r="AG103" s="22"/>
      <c r="AH103" s="22"/>
      <c r="AI103" s="22"/>
      <c r="AJ103" s="21"/>
      <c r="AK103" s="22"/>
      <c r="AL103" s="22"/>
      <c r="AM103" s="22"/>
      <c r="AN103" s="22"/>
      <c r="AO103" s="22"/>
      <c r="AP103" s="22"/>
      <c r="AQ103" s="21"/>
      <c r="AR103" s="22"/>
      <c r="AS103" s="22"/>
      <c r="AT103" s="22"/>
      <c r="AU103" s="22"/>
      <c r="AV103" s="22"/>
      <c r="AW103" s="22"/>
      <c r="AX103" s="21"/>
      <c r="AY103" s="22"/>
      <c r="AZ103" s="22"/>
      <c r="BA103" s="22"/>
      <c r="BB103" s="22"/>
      <c r="BC103" s="22"/>
      <c r="BD103" s="22"/>
      <c r="BE103" s="21"/>
      <c r="BF103" s="22"/>
      <c r="BG103" s="22"/>
      <c r="BH103" s="22"/>
      <c r="BI103" s="22"/>
      <c r="BJ103" s="22"/>
      <c r="BK103" s="22"/>
      <c r="BL103" s="21"/>
      <c r="BM103" s="22"/>
      <c r="BN103" s="22"/>
      <c r="BO103" s="22"/>
      <c r="BP103" s="22"/>
      <c r="BQ103" s="22"/>
      <c r="BR103" s="22"/>
      <c r="BS103" s="21"/>
      <c r="BT103" s="22"/>
      <c r="BU103" s="22"/>
      <c r="BV103" s="22"/>
      <c r="BW103" s="22"/>
      <c r="BX103" s="22"/>
      <c r="BY103" s="22"/>
      <c r="BZ103" s="21"/>
      <c r="CA103" s="22"/>
      <c r="CB103" s="22"/>
      <c r="CC103" s="22"/>
      <c r="CD103" s="22"/>
      <c r="CE103" s="22"/>
      <c r="CF103" s="22"/>
      <c r="CG103" s="21"/>
    </row>
    <row r="104" spans="1:85" ht="10.5" hidden="1" customHeight="1" thickBot="1" x14ac:dyDescent="0.2">
      <c r="A104" s="52" t="s">
        <v>93</v>
      </c>
      <c r="B104" s="53"/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56"/>
      <c r="R104" s="56"/>
      <c r="S104" s="56"/>
      <c r="T104" s="56"/>
      <c r="U104" s="56"/>
      <c r="V104" s="55"/>
      <c r="W104" s="56"/>
      <c r="X104" s="56"/>
      <c r="Y104" s="56"/>
      <c r="Z104" s="56"/>
      <c r="AA104" s="56"/>
      <c r="AB104" s="56"/>
      <c r="AC104" s="55"/>
      <c r="AD104" s="56"/>
      <c r="AE104" s="56"/>
      <c r="AF104" s="56"/>
      <c r="AG104" s="56"/>
      <c r="AH104" s="56"/>
      <c r="AI104" s="56"/>
      <c r="AJ104" s="55"/>
      <c r="AK104" s="56"/>
      <c r="AL104" s="56"/>
      <c r="AM104" s="56"/>
      <c r="AN104" s="56"/>
      <c r="AO104" s="56"/>
      <c r="AP104" s="56"/>
      <c r="AQ104" s="55"/>
      <c r="AR104" s="56"/>
      <c r="AS104" s="56"/>
      <c r="AT104" s="56"/>
      <c r="AU104" s="56"/>
      <c r="AV104" s="56"/>
      <c r="AW104" s="56"/>
      <c r="AX104" s="55"/>
      <c r="AY104" s="56"/>
      <c r="AZ104" s="56"/>
      <c r="BA104" s="56"/>
      <c r="BB104" s="56"/>
      <c r="BC104" s="56"/>
      <c r="BD104" s="56"/>
      <c r="BE104" s="55"/>
      <c r="BF104" s="56"/>
      <c r="BG104" s="56"/>
      <c r="BH104" s="56"/>
      <c r="BI104" s="56"/>
      <c r="BJ104" s="56"/>
      <c r="BK104" s="56"/>
      <c r="BL104" s="55"/>
      <c r="BM104" s="56"/>
      <c r="BN104" s="56"/>
      <c r="BO104" s="56"/>
      <c r="BP104" s="56"/>
      <c r="BQ104" s="56"/>
      <c r="BR104" s="56"/>
      <c r="BS104" s="55"/>
      <c r="BT104" s="56"/>
      <c r="BU104" s="56"/>
      <c r="BV104" s="56"/>
      <c r="BW104" s="56"/>
      <c r="BX104" s="56"/>
      <c r="BY104" s="56"/>
      <c r="BZ104" s="55"/>
      <c r="CA104" s="56"/>
      <c r="CB104" s="56"/>
      <c r="CC104" s="56"/>
      <c r="CD104" s="56"/>
      <c r="CE104" s="56"/>
      <c r="CF104" s="56"/>
      <c r="CG104" s="55"/>
    </row>
    <row r="105" spans="1:85" ht="21" hidden="1" customHeight="1" x14ac:dyDescent="0.15">
      <c r="A105" s="48">
        <v>1</v>
      </c>
      <c r="B105" s="25"/>
      <c r="C105" s="45"/>
      <c r="D105" s="47"/>
      <c r="E105" s="47"/>
      <c r="F105" s="47"/>
      <c r="G105" s="28">
        <f>V105+AC105+AJ105+AQ105+AX105+BE105+BL105+BS105+BZ105+CG105</f>
        <v>0</v>
      </c>
      <c r="H105" s="28">
        <f t="shared" ref="H105" si="167">O105+I105</f>
        <v>0</v>
      </c>
      <c r="I105" s="263">
        <f t="shared" ref="I105" si="168">SUM(J105:N105)</f>
        <v>0</v>
      </c>
      <c r="J105" s="263">
        <f t="shared" ref="J105" si="169">P105+W105+AD105+AK105+AR105+AY105+BF105+BM105+BT105+CA105</f>
        <v>0</v>
      </c>
      <c r="K105" s="263">
        <f t="shared" ref="K105" si="170">Q105+X105+AE105+AL105+AS105+AZ105+BG105+BN105+BU105+CB105</f>
        <v>0</v>
      </c>
      <c r="L105" s="263">
        <f t="shared" ref="L105" si="171">R105+Y105+AF105+AM105+AT105+BA105+BH105+BO105+BV105+CC105</f>
        <v>0</v>
      </c>
      <c r="M105" s="266"/>
      <c r="N105" s="263">
        <f t="shared" ref="N105" si="172">T105+AA105+AH105+AO105+AV105+BC105+BJ105+BQ105+BX105+CE105</f>
        <v>0</v>
      </c>
      <c r="O105" s="264">
        <f t="shared" ref="O105" si="173">U105+AB105+AI105+AP105+AW105+BD105+BK105+BR105++BY105+CF105</f>
        <v>0</v>
      </c>
      <c r="P105" s="48"/>
      <c r="Q105" s="48"/>
      <c r="R105" s="48"/>
      <c r="S105" s="48"/>
      <c r="T105" s="48"/>
      <c r="U105" s="48"/>
      <c r="V105" s="49">
        <v>0</v>
      </c>
      <c r="W105" s="48"/>
      <c r="X105" s="48"/>
      <c r="Y105" s="48"/>
      <c r="Z105" s="48"/>
      <c r="AA105" s="48"/>
      <c r="AB105" s="48"/>
      <c r="AC105" s="49">
        <v>0</v>
      </c>
      <c r="AD105" s="48"/>
      <c r="AE105" s="48"/>
      <c r="AF105" s="48"/>
      <c r="AG105" s="48"/>
      <c r="AH105" s="48"/>
      <c r="AI105" s="48"/>
      <c r="AJ105" s="49">
        <v>0</v>
      </c>
      <c r="AK105" s="48"/>
      <c r="AL105" s="48"/>
      <c r="AM105" s="48"/>
      <c r="AN105" s="48"/>
      <c r="AO105" s="48"/>
      <c r="AP105" s="48"/>
      <c r="AQ105" s="49">
        <v>0</v>
      </c>
      <c r="AR105" s="48"/>
      <c r="AS105" s="48"/>
      <c r="AT105" s="48"/>
      <c r="AU105" s="48"/>
      <c r="AV105" s="48"/>
      <c r="AW105" s="48"/>
      <c r="AX105" s="49">
        <v>0</v>
      </c>
      <c r="AY105" s="48"/>
      <c r="AZ105" s="48"/>
      <c r="BA105" s="48"/>
      <c r="BB105" s="48"/>
      <c r="BC105" s="48"/>
      <c r="BD105" s="48"/>
      <c r="BE105" s="49">
        <v>0</v>
      </c>
      <c r="BF105" s="48"/>
      <c r="BG105" s="48"/>
      <c r="BH105" s="48"/>
      <c r="BI105" s="48"/>
      <c r="BJ105" s="48"/>
      <c r="BK105" s="48"/>
      <c r="BL105" s="49">
        <v>0</v>
      </c>
      <c r="BM105" s="48"/>
      <c r="BN105" s="48"/>
      <c r="BO105" s="48"/>
      <c r="BP105" s="48"/>
      <c r="BQ105" s="48"/>
      <c r="BR105" s="48"/>
      <c r="BS105" s="49">
        <f>SUM(BM105:BR105)/36</f>
        <v>0</v>
      </c>
      <c r="BT105" s="48"/>
      <c r="BU105" s="48"/>
      <c r="BV105" s="48"/>
      <c r="BW105" s="48"/>
      <c r="BX105" s="48"/>
      <c r="BY105" s="48"/>
      <c r="BZ105" s="49">
        <f>SUM(BT105:BY105)/36</f>
        <v>0</v>
      </c>
      <c r="CA105" s="48"/>
      <c r="CB105" s="48"/>
      <c r="CC105" s="48"/>
      <c r="CD105" s="48"/>
      <c r="CE105" s="48"/>
      <c r="CF105" s="48"/>
      <c r="CG105" s="49">
        <f>SUM(CA105:CF105)/36</f>
        <v>0</v>
      </c>
    </row>
    <row r="106" spans="1:85" ht="21" hidden="1" customHeight="1" x14ac:dyDescent="0.15">
      <c r="A106" s="30">
        <v>2</v>
      </c>
      <c r="B106" s="31"/>
      <c r="C106" s="57">
        <f>C105</f>
        <v>0</v>
      </c>
      <c r="D106" s="57">
        <f t="shared" ref="D106:F106" si="174">D105</f>
        <v>0</v>
      </c>
      <c r="E106" s="57">
        <f t="shared" si="174"/>
        <v>0</v>
      </c>
      <c r="F106" s="57">
        <f t="shared" si="174"/>
        <v>0</v>
      </c>
      <c r="G106" s="28">
        <f>G105</f>
        <v>0</v>
      </c>
      <c r="H106" s="28">
        <f t="shared" ref="H106:O106" si="175">H105</f>
        <v>0</v>
      </c>
      <c r="I106" s="28">
        <f t="shared" si="175"/>
        <v>0</v>
      </c>
      <c r="J106" s="28">
        <f t="shared" si="175"/>
        <v>0</v>
      </c>
      <c r="K106" s="28">
        <f t="shared" si="175"/>
        <v>0</v>
      </c>
      <c r="L106" s="28">
        <f t="shared" si="175"/>
        <v>0</v>
      </c>
      <c r="M106" s="28"/>
      <c r="N106" s="28">
        <f t="shared" si="175"/>
        <v>0</v>
      </c>
      <c r="O106" s="28">
        <f t="shared" si="175"/>
        <v>0</v>
      </c>
      <c r="P106" s="57">
        <f t="shared" ref="P106:BZ106" si="176">P105</f>
        <v>0</v>
      </c>
      <c r="Q106" s="57">
        <f t="shared" si="176"/>
        <v>0</v>
      </c>
      <c r="R106" s="57">
        <f t="shared" si="176"/>
        <v>0</v>
      </c>
      <c r="S106" s="57"/>
      <c r="T106" s="57">
        <f t="shared" si="176"/>
        <v>0</v>
      </c>
      <c r="U106" s="57">
        <f t="shared" si="176"/>
        <v>0</v>
      </c>
      <c r="V106" s="262">
        <f t="shared" si="176"/>
        <v>0</v>
      </c>
      <c r="W106" s="57">
        <f t="shared" si="176"/>
        <v>0</v>
      </c>
      <c r="X106" s="57">
        <f t="shared" si="176"/>
        <v>0</v>
      </c>
      <c r="Y106" s="57">
        <f t="shared" si="176"/>
        <v>0</v>
      </c>
      <c r="Z106" s="57"/>
      <c r="AA106" s="57">
        <f t="shared" si="176"/>
        <v>0</v>
      </c>
      <c r="AB106" s="57">
        <f t="shared" si="176"/>
        <v>0</v>
      </c>
      <c r="AC106" s="262">
        <f t="shared" si="176"/>
        <v>0</v>
      </c>
      <c r="AD106" s="57">
        <f t="shared" si="176"/>
        <v>0</v>
      </c>
      <c r="AE106" s="57">
        <f t="shared" si="176"/>
        <v>0</v>
      </c>
      <c r="AF106" s="57">
        <f t="shared" si="176"/>
        <v>0</v>
      </c>
      <c r="AG106" s="57"/>
      <c r="AH106" s="57">
        <f t="shared" si="176"/>
        <v>0</v>
      </c>
      <c r="AI106" s="57">
        <f t="shared" si="176"/>
        <v>0</v>
      </c>
      <c r="AJ106" s="262">
        <f t="shared" si="176"/>
        <v>0</v>
      </c>
      <c r="AK106" s="57">
        <f t="shared" si="176"/>
        <v>0</v>
      </c>
      <c r="AL106" s="57">
        <f t="shared" si="176"/>
        <v>0</v>
      </c>
      <c r="AM106" s="57">
        <f t="shared" si="176"/>
        <v>0</v>
      </c>
      <c r="AN106" s="57"/>
      <c r="AO106" s="57">
        <f t="shared" si="176"/>
        <v>0</v>
      </c>
      <c r="AP106" s="57">
        <f t="shared" si="176"/>
        <v>0</v>
      </c>
      <c r="AQ106" s="262">
        <f t="shared" si="176"/>
        <v>0</v>
      </c>
      <c r="AR106" s="57">
        <f t="shared" si="176"/>
        <v>0</v>
      </c>
      <c r="AS106" s="57">
        <f t="shared" si="176"/>
        <v>0</v>
      </c>
      <c r="AT106" s="57">
        <f t="shared" si="176"/>
        <v>0</v>
      </c>
      <c r="AU106" s="57"/>
      <c r="AV106" s="57">
        <f t="shared" si="176"/>
        <v>0</v>
      </c>
      <c r="AW106" s="57">
        <f t="shared" si="176"/>
        <v>0</v>
      </c>
      <c r="AX106" s="262">
        <f t="shared" si="176"/>
        <v>0</v>
      </c>
      <c r="AY106" s="57">
        <f t="shared" si="176"/>
        <v>0</v>
      </c>
      <c r="AZ106" s="57">
        <f t="shared" si="176"/>
        <v>0</v>
      </c>
      <c r="BA106" s="57">
        <f t="shared" si="176"/>
        <v>0</v>
      </c>
      <c r="BB106" s="57"/>
      <c r="BC106" s="57">
        <f t="shared" si="176"/>
        <v>0</v>
      </c>
      <c r="BD106" s="57">
        <f t="shared" si="176"/>
        <v>0</v>
      </c>
      <c r="BE106" s="262">
        <f t="shared" si="176"/>
        <v>0</v>
      </c>
      <c r="BF106" s="57">
        <f t="shared" si="176"/>
        <v>0</v>
      </c>
      <c r="BG106" s="57">
        <f t="shared" si="176"/>
        <v>0</v>
      </c>
      <c r="BH106" s="57">
        <f t="shared" si="176"/>
        <v>0</v>
      </c>
      <c r="BI106" s="57"/>
      <c r="BJ106" s="57">
        <f t="shared" si="176"/>
        <v>0</v>
      </c>
      <c r="BK106" s="57">
        <f t="shared" si="176"/>
        <v>0</v>
      </c>
      <c r="BL106" s="57">
        <f t="shared" si="176"/>
        <v>0</v>
      </c>
      <c r="BM106" s="57">
        <f t="shared" si="176"/>
        <v>0</v>
      </c>
      <c r="BN106" s="57">
        <f t="shared" si="176"/>
        <v>0</v>
      </c>
      <c r="BO106" s="57">
        <f t="shared" si="176"/>
        <v>0</v>
      </c>
      <c r="BP106" s="57"/>
      <c r="BQ106" s="57">
        <f t="shared" si="176"/>
        <v>0</v>
      </c>
      <c r="BR106" s="57">
        <f t="shared" si="176"/>
        <v>0</v>
      </c>
      <c r="BS106" s="262">
        <f t="shared" si="176"/>
        <v>0</v>
      </c>
      <c r="BT106" s="57">
        <f t="shared" si="176"/>
        <v>0</v>
      </c>
      <c r="BU106" s="57">
        <f t="shared" si="176"/>
        <v>0</v>
      </c>
      <c r="BV106" s="57">
        <f t="shared" si="176"/>
        <v>0</v>
      </c>
      <c r="BW106" s="57"/>
      <c r="BX106" s="57">
        <f t="shared" si="176"/>
        <v>0</v>
      </c>
      <c r="BY106" s="57">
        <f t="shared" si="176"/>
        <v>0</v>
      </c>
      <c r="BZ106" s="262">
        <f t="shared" si="176"/>
        <v>0</v>
      </c>
      <c r="CA106" s="57">
        <f>CA105</f>
        <v>0</v>
      </c>
      <c r="CB106" s="57">
        <f t="shared" ref="CB106:CG106" si="177">CB105</f>
        <v>0</v>
      </c>
      <c r="CC106" s="57">
        <f t="shared" si="177"/>
        <v>0</v>
      </c>
      <c r="CD106" s="57"/>
      <c r="CE106" s="57">
        <f t="shared" si="177"/>
        <v>0</v>
      </c>
      <c r="CF106" s="57">
        <f t="shared" si="177"/>
        <v>0</v>
      </c>
      <c r="CG106" s="262">
        <f t="shared" si="177"/>
        <v>0</v>
      </c>
    </row>
    <row r="107" spans="1:85" ht="10.5" hidden="1" customHeight="1" x14ac:dyDescent="0.15">
      <c r="A107" s="32" t="s">
        <v>75</v>
      </c>
      <c r="B107" s="58"/>
      <c r="C107" s="32"/>
      <c r="D107" s="32"/>
      <c r="E107" s="32"/>
      <c r="F107" s="32"/>
      <c r="G107" s="34"/>
      <c r="H107" s="34"/>
      <c r="I107" s="34"/>
      <c r="J107" s="34"/>
      <c r="K107" s="34"/>
      <c r="L107" s="34"/>
      <c r="M107" s="270"/>
      <c r="N107" s="34"/>
      <c r="O107" s="34"/>
      <c r="P107" s="32"/>
      <c r="Q107" s="32"/>
      <c r="R107" s="32"/>
      <c r="S107" s="32"/>
      <c r="T107" s="32"/>
      <c r="U107" s="32"/>
      <c r="V107" s="305"/>
      <c r="W107" s="32"/>
      <c r="X107" s="32"/>
      <c r="Y107" s="32"/>
      <c r="Z107" s="32"/>
      <c r="AA107" s="32"/>
      <c r="AB107" s="32"/>
      <c r="AC107" s="305"/>
      <c r="AD107" s="32"/>
      <c r="AE107" s="32"/>
      <c r="AF107" s="32"/>
      <c r="AG107" s="32"/>
      <c r="AH107" s="32"/>
      <c r="AI107" s="32"/>
      <c r="AJ107" s="305"/>
      <c r="AK107" s="32"/>
      <c r="AL107" s="32"/>
      <c r="AM107" s="32"/>
      <c r="AN107" s="32"/>
      <c r="AO107" s="32"/>
      <c r="AP107" s="32"/>
      <c r="AQ107" s="305"/>
      <c r="AR107" s="32"/>
      <c r="AS107" s="32"/>
      <c r="AT107" s="32"/>
      <c r="AU107" s="32"/>
      <c r="AV107" s="32"/>
      <c r="AW107" s="32"/>
      <c r="AX107" s="305"/>
      <c r="AY107" s="32"/>
      <c r="AZ107" s="32"/>
      <c r="BA107" s="32"/>
      <c r="BB107" s="32"/>
      <c r="BC107" s="32"/>
      <c r="BD107" s="32"/>
      <c r="BE107" s="305"/>
      <c r="BF107" s="32"/>
      <c r="BG107" s="32"/>
      <c r="BH107" s="32"/>
      <c r="BI107" s="32"/>
      <c r="BJ107" s="32"/>
      <c r="BK107" s="32"/>
      <c r="BL107" s="34"/>
      <c r="BM107" s="32"/>
      <c r="BN107" s="32"/>
      <c r="BO107" s="32"/>
      <c r="BP107" s="32"/>
      <c r="BQ107" s="32"/>
      <c r="BR107" s="32"/>
      <c r="BS107" s="305"/>
      <c r="BT107" s="32"/>
      <c r="BU107" s="32"/>
      <c r="BV107" s="32"/>
      <c r="BW107" s="32"/>
      <c r="BX107" s="32"/>
      <c r="BY107" s="32"/>
      <c r="BZ107" s="305"/>
      <c r="CA107" s="32"/>
      <c r="CB107" s="32"/>
      <c r="CC107" s="32"/>
      <c r="CD107" s="32"/>
      <c r="CE107" s="32"/>
      <c r="CF107" s="32"/>
      <c r="CG107" s="305"/>
    </row>
    <row r="108" spans="1:85" ht="11.25" hidden="1" customHeight="1" thickBot="1" x14ac:dyDescent="0.2">
      <c r="A108" s="4"/>
      <c r="B108" s="20"/>
      <c r="C108" s="4"/>
      <c r="D108" s="4"/>
      <c r="E108" s="4"/>
      <c r="F108" s="4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2"/>
      <c r="R108" s="22"/>
      <c r="S108" s="22"/>
      <c r="T108" s="22"/>
      <c r="U108" s="22"/>
      <c r="V108" s="21"/>
      <c r="W108" s="22"/>
      <c r="X108" s="22"/>
      <c r="Y108" s="22"/>
      <c r="Z108" s="22"/>
      <c r="AA108" s="22"/>
      <c r="AB108" s="22"/>
      <c r="AC108" s="21"/>
      <c r="AD108" s="22"/>
      <c r="AE108" s="22"/>
      <c r="AF108" s="22"/>
      <c r="AG108" s="22"/>
      <c r="AH108" s="22"/>
      <c r="AI108" s="22"/>
      <c r="AJ108" s="21"/>
      <c r="AK108" s="22"/>
      <c r="AL108" s="22"/>
      <c r="AM108" s="22"/>
      <c r="AN108" s="22"/>
      <c r="AO108" s="22"/>
      <c r="AP108" s="22"/>
      <c r="AQ108" s="21"/>
      <c r="AR108" s="22"/>
      <c r="AS108" s="22"/>
      <c r="AT108" s="22"/>
      <c r="AU108" s="22"/>
      <c r="AV108" s="22"/>
      <c r="AW108" s="22"/>
      <c r="AX108" s="21"/>
      <c r="AY108" s="22"/>
      <c r="AZ108" s="22"/>
      <c r="BA108" s="22"/>
      <c r="BB108" s="22"/>
      <c r="BC108" s="22"/>
      <c r="BD108" s="22"/>
      <c r="BE108" s="21"/>
      <c r="BF108" s="22"/>
      <c r="BG108" s="22"/>
      <c r="BH108" s="22"/>
      <c r="BI108" s="22"/>
      <c r="BJ108" s="22"/>
      <c r="BK108" s="22"/>
      <c r="BL108" s="21"/>
      <c r="BM108" s="22"/>
      <c r="BN108" s="22"/>
      <c r="BO108" s="22"/>
      <c r="BP108" s="22"/>
      <c r="BQ108" s="22"/>
      <c r="BR108" s="22"/>
      <c r="BS108" s="21"/>
      <c r="BT108" s="22"/>
      <c r="BU108" s="22"/>
      <c r="BV108" s="22"/>
      <c r="BW108" s="22"/>
      <c r="BX108" s="22"/>
      <c r="BY108" s="22"/>
      <c r="BZ108" s="21"/>
      <c r="CA108" s="22"/>
      <c r="CB108" s="22"/>
      <c r="CC108" s="22"/>
      <c r="CD108" s="22"/>
      <c r="CE108" s="22"/>
      <c r="CF108" s="22"/>
      <c r="CG108" s="21"/>
    </row>
    <row r="109" spans="1:85" ht="10.5" hidden="1" customHeight="1" thickBot="1" x14ac:dyDescent="0.2">
      <c r="A109" s="52" t="s">
        <v>94</v>
      </c>
      <c r="B109" s="53"/>
      <c r="C109" s="54"/>
      <c r="D109" s="54"/>
      <c r="E109" s="54"/>
      <c r="F109" s="54"/>
      <c r="G109" s="55"/>
      <c r="H109" s="55"/>
      <c r="I109" s="55"/>
      <c r="J109" s="55"/>
      <c r="K109" s="55"/>
      <c r="L109" s="55"/>
      <c r="M109" s="55"/>
      <c r="N109" s="55"/>
      <c r="O109" s="55"/>
      <c r="P109" s="56"/>
      <c r="Q109" s="56"/>
      <c r="R109" s="56"/>
      <c r="S109" s="56"/>
      <c r="T109" s="56"/>
      <c r="U109" s="56"/>
      <c r="V109" s="55"/>
      <c r="W109" s="56"/>
      <c r="X109" s="56"/>
      <c r="Y109" s="56"/>
      <c r="Z109" s="56"/>
      <c r="AA109" s="56"/>
      <c r="AB109" s="56"/>
      <c r="AC109" s="55"/>
      <c r="AD109" s="56"/>
      <c r="AE109" s="56"/>
      <c r="AF109" s="56"/>
      <c r="AG109" s="56"/>
      <c r="AH109" s="56"/>
      <c r="AI109" s="56"/>
      <c r="AJ109" s="55"/>
      <c r="AK109" s="56"/>
      <c r="AL109" s="56"/>
      <c r="AM109" s="56"/>
      <c r="AN109" s="56"/>
      <c r="AO109" s="56"/>
      <c r="AP109" s="56"/>
      <c r="AQ109" s="55"/>
      <c r="AR109" s="56"/>
      <c r="AS109" s="56"/>
      <c r="AT109" s="56"/>
      <c r="AU109" s="56"/>
      <c r="AV109" s="56"/>
      <c r="AW109" s="56"/>
      <c r="AX109" s="55"/>
      <c r="AY109" s="56"/>
      <c r="AZ109" s="56"/>
      <c r="BA109" s="56"/>
      <c r="BB109" s="56"/>
      <c r="BC109" s="56"/>
      <c r="BD109" s="56"/>
      <c r="BE109" s="55"/>
      <c r="BF109" s="56"/>
      <c r="BG109" s="56"/>
      <c r="BH109" s="56"/>
      <c r="BI109" s="56"/>
      <c r="BJ109" s="56"/>
      <c r="BK109" s="56"/>
      <c r="BL109" s="55"/>
      <c r="BM109" s="56"/>
      <c r="BN109" s="56"/>
      <c r="BO109" s="56"/>
      <c r="BP109" s="56"/>
      <c r="BQ109" s="56"/>
      <c r="BR109" s="56"/>
      <c r="BS109" s="55"/>
      <c r="BT109" s="56"/>
      <c r="BU109" s="56"/>
      <c r="BV109" s="56"/>
      <c r="BW109" s="56"/>
      <c r="BX109" s="56"/>
      <c r="BY109" s="56"/>
      <c r="BZ109" s="55"/>
      <c r="CA109" s="56"/>
      <c r="CB109" s="56"/>
      <c r="CC109" s="56"/>
      <c r="CD109" s="56"/>
      <c r="CE109" s="56"/>
      <c r="CF109" s="56"/>
      <c r="CG109" s="55"/>
    </row>
    <row r="110" spans="1:85" ht="24.75" hidden="1" customHeight="1" x14ac:dyDescent="0.15">
      <c r="A110" s="48"/>
      <c r="B110" s="25"/>
      <c r="C110" s="45"/>
      <c r="D110" s="47"/>
      <c r="E110" s="47"/>
      <c r="F110" s="47"/>
      <c r="G110" s="28">
        <f>V110+AC110+AJ110+AQ110+AX110+BE110+BL110+BS110+BZ110+CG110</f>
        <v>0</v>
      </c>
      <c r="H110" s="28">
        <f t="shared" ref="H110" si="178">O110+I110</f>
        <v>0</v>
      </c>
      <c r="I110" s="238">
        <f t="shared" ref="I110" si="179">SUM(J110:N110)</f>
        <v>0</v>
      </c>
      <c r="J110" s="238">
        <f>P110+W110+AD110+AK110+AR110+AY110+BF110+BM110+BT110+CA110</f>
        <v>0</v>
      </c>
      <c r="K110" s="238">
        <f>Q110+X110+AE110+AL110+AS110+AZ110+BG110+BN110+BU110+CB110</f>
        <v>0</v>
      </c>
      <c r="L110" s="238">
        <f>R110+Y110+AF110+AM110+AT110+BA110+BH110+BO110+BV110+CC110</f>
        <v>0</v>
      </c>
      <c r="M110" s="266"/>
      <c r="N110" s="238">
        <f>T110+AA110+AH110+AO110+AV110+BC110+BJ110+BQ110+BX110+CE110</f>
        <v>0</v>
      </c>
      <c r="O110" s="238">
        <f t="shared" ref="O110" si="180">U110+AB110+AI110+AP110+AW110+BD110+BK110+BR110++BY110+CF110</f>
        <v>0</v>
      </c>
      <c r="P110" s="48"/>
      <c r="Q110" s="48"/>
      <c r="R110" s="48"/>
      <c r="S110" s="48"/>
      <c r="T110" s="48"/>
      <c r="U110" s="48"/>
      <c r="V110" s="49">
        <f>SUM(P110:U110)/36</f>
        <v>0</v>
      </c>
      <c r="W110" s="48"/>
      <c r="X110" s="48"/>
      <c r="Y110" s="48"/>
      <c r="Z110" s="48"/>
      <c r="AA110" s="48"/>
      <c r="AB110" s="48"/>
      <c r="AC110" s="49">
        <f>SUM(W110:AB110)/36</f>
        <v>0</v>
      </c>
      <c r="AD110" s="48"/>
      <c r="AE110" s="48"/>
      <c r="AF110" s="48"/>
      <c r="AG110" s="48"/>
      <c r="AH110" s="48"/>
      <c r="AI110" s="48"/>
      <c r="AJ110" s="49">
        <f>SUM(AD110:AI110)/36</f>
        <v>0</v>
      </c>
      <c r="AK110" s="48"/>
      <c r="AL110" s="48"/>
      <c r="AM110" s="48"/>
      <c r="AN110" s="48"/>
      <c r="AO110" s="48"/>
      <c r="AP110" s="48"/>
      <c r="AQ110" s="49">
        <f>SUM(AK110:AP110)/36</f>
        <v>0</v>
      </c>
      <c r="AR110" s="48"/>
      <c r="AS110" s="48"/>
      <c r="AT110" s="48"/>
      <c r="AU110" s="48"/>
      <c r="AV110" s="48"/>
      <c r="AW110" s="48"/>
      <c r="AX110" s="49">
        <f>SUM(AR110:AW110)/36</f>
        <v>0</v>
      </c>
      <c r="AY110" s="48"/>
      <c r="AZ110" s="48"/>
      <c r="BA110" s="48"/>
      <c r="BB110" s="48"/>
      <c r="BC110" s="48"/>
      <c r="BD110" s="48"/>
      <c r="BE110" s="49">
        <f>SUM(AY110:BD110)/36</f>
        <v>0</v>
      </c>
      <c r="BF110" s="48"/>
      <c r="BG110" s="48"/>
      <c r="BH110" s="48"/>
      <c r="BI110" s="48"/>
      <c r="BJ110" s="48"/>
      <c r="BK110" s="48"/>
      <c r="BL110" s="49">
        <f>SUM(BF110:BK110)/36</f>
        <v>0</v>
      </c>
      <c r="BM110" s="48"/>
      <c r="BN110" s="48"/>
      <c r="BO110" s="48"/>
      <c r="BP110" s="48"/>
      <c r="BQ110" s="48"/>
      <c r="BR110" s="48"/>
      <c r="BS110" s="49">
        <f>SUM(BM110:BR110)/36</f>
        <v>0</v>
      </c>
      <c r="BT110" s="48"/>
      <c r="BU110" s="48"/>
      <c r="BV110" s="48"/>
      <c r="BW110" s="48"/>
      <c r="BX110" s="48"/>
      <c r="BY110" s="48"/>
      <c r="BZ110" s="49">
        <f>SUM(BT110:BY110)/36</f>
        <v>0</v>
      </c>
      <c r="CA110" s="48"/>
      <c r="CB110" s="48"/>
      <c r="CC110" s="48"/>
      <c r="CD110" s="48"/>
      <c r="CE110" s="48"/>
      <c r="CF110" s="48"/>
      <c r="CG110" s="49">
        <f>SUM(CA110:CF110)/36</f>
        <v>0</v>
      </c>
    </row>
    <row r="111" spans="1:85" ht="36" hidden="1" customHeight="1" x14ac:dyDescent="0.15">
      <c r="A111" s="30"/>
      <c r="B111" s="31"/>
      <c r="C111" s="57">
        <f t="shared" ref="C111:CE111" si="181">C110</f>
        <v>0</v>
      </c>
      <c r="D111" s="57">
        <f t="shared" si="181"/>
        <v>0</v>
      </c>
      <c r="E111" s="57">
        <f t="shared" si="181"/>
        <v>0</v>
      </c>
      <c r="F111" s="57">
        <f t="shared" si="181"/>
        <v>0</v>
      </c>
      <c r="G111" s="28">
        <f t="shared" si="181"/>
        <v>0</v>
      </c>
      <c r="H111" s="28">
        <f t="shared" si="181"/>
        <v>0</v>
      </c>
      <c r="I111" s="28">
        <f t="shared" si="181"/>
        <v>0</v>
      </c>
      <c r="J111" s="28">
        <f t="shared" si="181"/>
        <v>0</v>
      </c>
      <c r="K111" s="28">
        <f t="shared" si="181"/>
        <v>0</v>
      </c>
      <c r="L111" s="28">
        <f t="shared" si="181"/>
        <v>0</v>
      </c>
      <c r="M111" s="28"/>
      <c r="N111" s="28">
        <f t="shared" si="181"/>
        <v>0</v>
      </c>
      <c r="O111" s="28">
        <f t="shared" si="181"/>
        <v>0</v>
      </c>
      <c r="P111" s="57">
        <f t="shared" si="181"/>
        <v>0</v>
      </c>
      <c r="Q111" s="57">
        <f t="shared" si="181"/>
        <v>0</v>
      </c>
      <c r="R111" s="57">
        <f t="shared" si="181"/>
        <v>0</v>
      </c>
      <c r="S111" s="57"/>
      <c r="T111" s="57">
        <f t="shared" si="181"/>
        <v>0</v>
      </c>
      <c r="U111" s="57">
        <f t="shared" si="181"/>
        <v>0</v>
      </c>
      <c r="V111" s="28">
        <f t="shared" si="181"/>
        <v>0</v>
      </c>
      <c r="W111" s="57">
        <f t="shared" si="181"/>
        <v>0</v>
      </c>
      <c r="X111" s="57">
        <f t="shared" si="181"/>
        <v>0</v>
      </c>
      <c r="Y111" s="57">
        <f t="shared" si="181"/>
        <v>0</v>
      </c>
      <c r="Z111" s="57"/>
      <c r="AA111" s="57">
        <f t="shared" si="181"/>
        <v>0</v>
      </c>
      <c r="AB111" s="57">
        <f t="shared" si="181"/>
        <v>0</v>
      </c>
      <c r="AC111" s="28">
        <f t="shared" si="181"/>
        <v>0</v>
      </c>
      <c r="AD111" s="57">
        <f t="shared" si="181"/>
        <v>0</v>
      </c>
      <c r="AE111" s="57">
        <f t="shared" si="181"/>
        <v>0</v>
      </c>
      <c r="AF111" s="57">
        <f t="shared" si="181"/>
        <v>0</v>
      </c>
      <c r="AG111" s="57"/>
      <c r="AH111" s="57">
        <f t="shared" si="181"/>
        <v>0</v>
      </c>
      <c r="AI111" s="57">
        <f t="shared" si="181"/>
        <v>0</v>
      </c>
      <c r="AJ111" s="28">
        <f t="shared" si="181"/>
        <v>0</v>
      </c>
      <c r="AK111" s="57">
        <f t="shared" si="181"/>
        <v>0</v>
      </c>
      <c r="AL111" s="57">
        <f t="shared" si="181"/>
        <v>0</v>
      </c>
      <c r="AM111" s="57">
        <f t="shared" si="181"/>
        <v>0</v>
      </c>
      <c r="AN111" s="57"/>
      <c r="AO111" s="57">
        <f t="shared" si="181"/>
        <v>0</v>
      </c>
      <c r="AP111" s="57">
        <f t="shared" si="181"/>
        <v>0</v>
      </c>
      <c r="AQ111" s="28">
        <f t="shared" si="181"/>
        <v>0</v>
      </c>
      <c r="AR111" s="57">
        <f t="shared" si="181"/>
        <v>0</v>
      </c>
      <c r="AS111" s="57">
        <f t="shared" si="181"/>
        <v>0</v>
      </c>
      <c r="AT111" s="57">
        <f t="shared" si="181"/>
        <v>0</v>
      </c>
      <c r="AU111" s="57"/>
      <c r="AV111" s="57">
        <f t="shared" si="181"/>
        <v>0</v>
      </c>
      <c r="AW111" s="57">
        <f t="shared" si="181"/>
        <v>0</v>
      </c>
      <c r="AX111" s="28">
        <f t="shared" si="181"/>
        <v>0</v>
      </c>
      <c r="AY111" s="57">
        <f t="shared" si="181"/>
        <v>0</v>
      </c>
      <c r="AZ111" s="57">
        <f t="shared" si="181"/>
        <v>0</v>
      </c>
      <c r="BA111" s="57">
        <f t="shared" si="181"/>
        <v>0</v>
      </c>
      <c r="BB111" s="57"/>
      <c r="BC111" s="57">
        <f t="shared" si="181"/>
        <v>0</v>
      </c>
      <c r="BD111" s="57">
        <f t="shared" si="181"/>
        <v>0</v>
      </c>
      <c r="BE111" s="28">
        <f t="shared" si="181"/>
        <v>0</v>
      </c>
      <c r="BF111" s="57">
        <f t="shared" si="181"/>
        <v>0</v>
      </c>
      <c r="BG111" s="57">
        <f t="shared" si="181"/>
        <v>0</v>
      </c>
      <c r="BH111" s="57">
        <f t="shared" si="181"/>
        <v>0</v>
      </c>
      <c r="BI111" s="57"/>
      <c r="BJ111" s="57">
        <f t="shared" si="181"/>
        <v>0</v>
      </c>
      <c r="BK111" s="57">
        <f t="shared" si="181"/>
        <v>0</v>
      </c>
      <c r="BL111" s="28">
        <f t="shared" si="181"/>
        <v>0</v>
      </c>
      <c r="BM111" s="57">
        <f t="shared" si="181"/>
        <v>0</v>
      </c>
      <c r="BN111" s="57">
        <f t="shared" si="181"/>
        <v>0</v>
      </c>
      <c r="BO111" s="57">
        <f t="shared" si="181"/>
        <v>0</v>
      </c>
      <c r="BP111" s="57"/>
      <c r="BQ111" s="57">
        <f t="shared" si="181"/>
        <v>0</v>
      </c>
      <c r="BR111" s="57">
        <f t="shared" si="181"/>
        <v>0</v>
      </c>
      <c r="BS111" s="28">
        <f t="shared" si="181"/>
        <v>0</v>
      </c>
      <c r="BT111" s="57">
        <f t="shared" si="181"/>
        <v>0</v>
      </c>
      <c r="BU111" s="57">
        <f t="shared" si="181"/>
        <v>0</v>
      </c>
      <c r="BV111" s="57">
        <f t="shared" si="181"/>
        <v>0</v>
      </c>
      <c r="BW111" s="57"/>
      <c r="BX111" s="57">
        <f t="shared" si="181"/>
        <v>0</v>
      </c>
      <c r="BY111" s="57">
        <f t="shared" si="181"/>
        <v>0</v>
      </c>
      <c r="BZ111" s="28">
        <f t="shared" si="181"/>
        <v>0</v>
      </c>
      <c r="CA111" s="57">
        <f t="shared" si="181"/>
        <v>0</v>
      </c>
      <c r="CB111" s="57">
        <f t="shared" si="181"/>
        <v>0</v>
      </c>
      <c r="CC111" s="57">
        <f t="shared" si="181"/>
        <v>0</v>
      </c>
      <c r="CD111" s="57"/>
      <c r="CE111" s="57">
        <f t="shared" si="181"/>
        <v>0</v>
      </c>
      <c r="CF111" s="57">
        <f>CF110</f>
        <v>0</v>
      </c>
      <c r="CG111" s="28">
        <f>CG110</f>
        <v>0</v>
      </c>
    </row>
    <row r="112" spans="1:85" ht="14.25" hidden="1" customHeight="1" thickBot="1" x14ac:dyDescent="0.2">
      <c r="A112" s="4"/>
      <c r="B112" s="20"/>
      <c r="C112" s="4"/>
      <c r="D112" s="4"/>
      <c r="E112" s="4"/>
      <c r="F112" s="4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2"/>
      <c r="R112" s="22"/>
      <c r="S112" s="22"/>
      <c r="T112" s="22"/>
      <c r="U112" s="22"/>
      <c r="V112" s="21"/>
      <c r="W112" s="22"/>
      <c r="X112" s="22"/>
      <c r="Y112" s="22"/>
      <c r="Z112" s="22"/>
      <c r="AA112" s="22"/>
      <c r="AB112" s="22"/>
      <c r="AC112" s="21"/>
      <c r="AD112" s="22"/>
      <c r="AE112" s="22"/>
      <c r="AF112" s="22"/>
      <c r="AG112" s="22"/>
      <c r="AH112" s="22"/>
      <c r="AI112" s="22"/>
      <c r="AJ112" s="21"/>
      <c r="AK112" s="22"/>
      <c r="AL112" s="22"/>
      <c r="AM112" s="22"/>
      <c r="AN112" s="22"/>
      <c r="AO112" s="22"/>
      <c r="AP112" s="22"/>
      <c r="AQ112" s="21"/>
      <c r="AR112" s="22"/>
      <c r="AS112" s="22"/>
      <c r="AT112" s="22"/>
      <c r="AU112" s="22"/>
      <c r="AV112" s="22"/>
      <c r="AW112" s="22"/>
      <c r="AX112" s="21"/>
      <c r="AY112" s="22"/>
      <c r="AZ112" s="22"/>
      <c r="BA112" s="22"/>
      <c r="BB112" s="22"/>
      <c r="BC112" s="22"/>
      <c r="BD112" s="22"/>
      <c r="BE112" s="21"/>
      <c r="BF112" s="22"/>
      <c r="BG112" s="22"/>
      <c r="BH112" s="22"/>
      <c r="BI112" s="22"/>
      <c r="BJ112" s="22"/>
      <c r="BK112" s="22"/>
      <c r="BL112" s="21"/>
      <c r="BM112" s="22"/>
      <c r="BN112" s="22"/>
      <c r="BO112" s="22"/>
      <c r="BP112" s="22"/>
      <c r="BQ112" s="22"/>
      <c r="BR112" s="22"/>
      <c r="BS112" s="21"/>
      <c r="BT112" s="22"/>
      <c r="BU112" s="22"/>
      <c r="BV112" s="22"/>
      <c r="BW112" s="22"/>
      <c r="BX112" s="22"/>
      <c r="BY112" s="22"/>
      <c r="BZ112" s="21"/>
      <c r="CA112" s="22"/>
      <c r="CB112" s="22"/>
      <c r="CC112" s="22"/>
      <c r="CD112" s="22"/>
      <c r="CE112" s="22"/>
      <c r="CF112" s="22"/>
      <c r="CG112" s="21"/>
    </row>
    <row r="113" spans="1:85" ht="10.5" hidden="1" customHeight="1" thickBot="1" x14ac:dyDescent="0.2">
      <c r="A113" s="52" t="s">
        <v>95</v>
      </c>
      <c r="B113" s="53"/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56"/>
      <c r="R113" s="56"/>
      <c r="S113" s="56"/>
      <c r="T113" s="56"/>
      <c r="U113" s="56"/>
      <c r="V113" s="55"/>
      <c r="W113" s="56"/>
      <c r="X113" s="56"/>
      <c r="Y113" s="56"/>
      <c r="Z113" s="56"/>
      <c r="AA113" s="56"/>
      <c r="AB113" s="56"/>
      <c r="AC113" s="55"/>
      <c r="AD113" s="56"/>
      <c r="AE113" s="56"/>
      <c r="AF113" s="56"/>
      <c r="AG113" s="56"/>
      <c r="AH113" s="56"/>
      <c r="AI113" s="56"/>
      <c r="AJ113" s="55"/>
      <c r="AK113" s="56"/>
      <c r="AL113" s="56"/>
      <c r="AM113" s="56"/>
      <c r="AN113" s="56"/>
      <c r="AO113" s="56"/>
      <c r="AP113" s="56"/>
      <c r="AQ113" s="55"/>
      <c r="AR113" s="56"/>
      <c r="AS113" s="56"/>
      <c r="AT113" s="56"/>
      <c r="AU113" s="56"/>
      <c r="AV113" s="56"/>
      <c r="AW113" s="56"/>
      <c r="AX113" s="55"/>
      <c r="AY113" s="56"/>
      <c r="AZ113" s="56"/>
      <c r="BA113" s="56"/>
      <c r="BB113" s="56"/>
      <c r="BC113" s="56"/>
      <c r="BD113" s="56"/>
      <c r="BE113" s="55"/>
      <c r="BF113" s="56"/>
      <c r="BG113" s="56"/>
      <c r="BH113" s="56"/>
      <c r="BI113" s="56"/>
      <c r="BJ113" s="56"/>
      <c r="BK113" s="56"/>
      <c r="BL113" s="55"/>
      <c r="BM113" s="56"/>
      <c r="BN113" s="56"/>
      <c r="BO113" s="56"/>
      <c r="BP113" s="56"/>
      <c r="BQ113" s="56"/>
      <c r="BR113" s="56"/>
      <c r="BS113" s="55"/>
      <c r="BT113" s="56"/>
      <c r="BU113" s="56"/>
      <c r="BV113" s="56"/>
      <c r="BW113" s="56"/>
      <c r="BX113" s="56"/>
      <c r="BY113" s="56"/>
      <c r="BZ113" s="55"/>
      <c r="CA113" s="56"/>
      <c r="CB113" s="56"/>
      <c r="CC113" s="56"/>
      <c r="CD113" s="56"/>
      <c r="CE113" s="56"/>
      <c r="CF113" s="56"/>
      <c r="CG113" s="55"/>
    </row>
    <row r="114" spans="1:85" ht="21" hidden="1" customHeight="1" x14ac:dyDescent="0.15">
      <c r="A114" s="48"/>
      <c r="B114" s="25"/>
      <c r="C114" s="45"/>
      <c r="D114" s="47"/>
      <c r="E114" s="47"/>
      <c r="F114" s="47"/>
      <c r="G114" s="28">
        <f>V114+AC114+AJ114+AQ114+AX114+BE114+BL114+BS114+BZ114+CG114</f>
        <v>0</v>
      </c>
      <c r="H114" s="28">
        <f t="shared" ref="H114" si="182">O114+I114</f>
        <v>0</v>
      </c>
      <c r="I114" s="238">
        <f t="shared" ref="I114" si="183">SUM(J114:N114)</f>
        <v>0</v>
      </c>
      <c r="J114" s="238">
        <f>P114+W114+AD114+AK114+AR114+AY114+BF114+BM114+BT114+CA114</f>
        <v>0</v>
      </c>
      <c r="K114" s="238">
        <f>Q114+X114+AE114+AL114+AS114+AZ114+BG114+BN114+BU114+CB114</f>
        <v>0</v>
      </c>
      <c r="L114" s="238">
        <f>R114+Y114+AF114+AM114+AT114+BA114+BH114+BO114+BV114+CC114</f>
        <v>0</v>
      </c>
      <c r="M114" s="266"/>
      <c r="N114" s="238">
        <f>T114+AA114+AH114+AO114+AV114+BC114+BJ114+BQ114+BX114+CE114</f>
        <v>0</v>
      </c>
      <c r="O114" s="238">
        <f t="shared" ref="O114" si="184">U114+AB114+AI114+AP114+AW114+BD114+BK114+BR114++BY114+CF114</f>
        <v>0</v>
      </c>
      <c r="P114" s="48"/>
      <c r="Q114" s="48"/>
      <c r="R114" s="48"/>
      <c r="S114" s="48"/>
      <c r="T114" s="48"/>
      <c r="U114" s="48"/>
      <c r="V114" s="49">
        <f>SUM(P114:U114)/36</f>
        <v>0</v>
      </c>
      <c r="W114" s="48"/>
      <c r="X114" s="48"/>
      <c r="Y114" s="48"/>
      <c r="Z114" s="48"/>
      <c r="AA114" s="48"/>
      <c r="AB114" s="48"/>
      <c r="AC114" s="49">
        <f>SUM(W114:AB114)/36</f>
        <v>0</v>
      </c>
      <c r="AD114" s="48"/>
      <c r="AE114" s="48"/>
      <c r="AF114" s="48"/>
      <c r="AG114" s="48"/>
      <c r="AH114" s="48"/>
      <c r="AI114" s="48"/>
      <c r="AJ114" s="49">
        <f>SUM(AD114:AI114)/36</f>
        <v>0</v>
      </c>
      <c r="AK114" s="48"/>
      <c r="AL114" s="48"/>
      <c r="AM114" s="48"/>
      <c r="AN114" s="48"/>
      <c r="AO114" s="48"/>
      <c r="AP114" s="48"/>
      <c r="AQ114" s="49">
        <f>SUM(AK114:AP114)/36</f>
        <v>0</v>
      </c>
      <c r="AR114" s="48"/>
      <c r="AS114" s="48"/>
      <c r="AT114" s="48"/>
      <c r="AU114" s="48"/>
      <c r="AV114" s="48"/>
      <c r="AW114" s="48"/>
      <c r="AX114" s="49">
        <f>SUM(AR114:AW114)/36</f>
        <v>0</v>
      </c>
      <c r="AY114" s="48"/>
      <c r="AZ114" s="48"/>
      <c r="BA114" s="48"/>
      <c r="BB114" s="48"/>
      <c r="BC114" s="48"/>
      <c r="BD114" s="48"/>
      <c r="BE114" s="49">
        <f>SUM(AY114:BD114)/36</f>
        <v>0</v>
      </c>
      <c r="BF114" s="48"/>
      <c r="BG114" s="48"/>
      <c r="BH114" s="48"/>
      <c r="BI114" s="48"/>
      <c r="BJ114" s="48"/>
      <c r="BK114" s="48"/>
      <c r="BL114" s="49">
        <f>SUM(BF114:BK114)/36</f>
        <v>0</v>
      </c>
      <c r="BM114" s="48"/>
      <c r="BN114" s="48"/>
      <c r="BO114" s="48"/>
      <c r="BP114" s="48"/>
      <c r="BQ114" s="48"/>
      <c r="BR114" s="48"/>
      <c r="BS114" s="49">
        <f>SUM(BM114:BR114)/36</f>
        <v>0</v>
      </c>
      <c r="BT114" s="48"/>
      <c r="BU114" s="48"/>
      <c r="BV114" s="48"/>
      <c r="BW114" s="48"/>
      <c r="BX114" s="48"/>
      <c r="BY114" s="48"/>
      <c r="BZ114" s="49">
        <f>SUM(BT114:BY114)/36</f>
        <v>0</v>
      </c>
      <c r="CA114" s="48"/>
      <c r="CB114" s="48"/>
      <c r="CC114" s="48"/>
      <c r="CD114" s="48"/>
      <c r="CE114" s="48"/>
      <c r="CF114" s="48"/>
      <c r="CG114" s="49">
        <f>SUM(CA114:CF114)/36</f>
        <v>0</v>
      </c>
    </row>
    <row r="115" spans="1:85" ht="21" hidden="1" customHeight="1" x14ac:dyDescent="0.15">
      <c r="A115" s="30"/>
      <c r="B115" s="31"/>
      <c r="C115" s="57">
        <f t="shared" ref="C115:CG115" si="185">C114</f>
        <v>0</v>
      </c>
      <c r="D115" s="57">
        <f t="shared" si="185"/>
        <v>0</v>
      </c>
      <c r="E115" s="57">
        <f t="shared" si="185"/>
        <v>0</v>
      </c>
      <c r="F115" s="57">
        <f t="shared" si="185"/>
        <v>0</v>
      </c>
      <c r="G115" s="28">
        <f t="shared" si="185"/>
        <v>0</v>
      </c>
      <c r="H115" s="28">
        <f t="shared" si="185"/>
        <v>0</v>
      </c>
      <c r="I115" s="28">
        <f t="shared" si="185"/>
        <v>0</v>
      </c>
      <c r="J115" s="28">
        <f t="shared" si="185"/>
        <v>0</v>
      </c>
      <c r="K115" s="28">
        <f t="shared" si="185"/>
        <v>0</v>
      </c>
      <c r="L115" s="28">
        <f t="shared" si="185"/>
        <v>0</v>
      </c>
      <c r="M115" s="28"/>
      <c r="N115" s="28">
        <f t="shared" si="185"/>
        <v>0</v>
      </c>
      <c r="O115" s="28">
        <f t="shared" si="185"/>
        <v>0</v>
      </c>
      <c r="P115" s="57">
        <f t="shared" si="185"/>
        <v>0</v>
      </c>
      <c r="Q115" s="57">
        <f t="shared" si="185"/>
        <v>0</v>
      </c>
      <c r="R115" s="57">
        <f t="shared" si="185"/>
        <v>0</v>
      </c>
      <c r="S115" s="57"/>
      <c r="T115" s="57">
        <f t="shared" si="185"/>
        <v>0</v>
      </c>
      <c r="U115" s="57">
        <f t="shared" si="185"/>
        <v>0</v>
      </c>
      <c r="V115" s="28">
        <f t="shared" si="185"/>
        <v>0</v>
      </c>
      <c r="W115" s="57">
        <f t="shared" si="185"/>
        <v>0</v>
      </c>
      <c r="X115" s="57">
        <f t="shared" si="185"/>
        <v>0</v>
      </c>
      <c r="Y115" s="57">
        <f t="shared" si="185"/>
        <v>0</v>
      </c>
      <c r="Z115" s="57"/>
      <c r="AA115" s="57">
        <f t="shared" si="185"/>
        <v>0</v>
      </c>
      <c r="AB115" s="57">
        <f t="shared" si="185"/>
        <v>0</v>
      </c>
      <c r="AC115" s="28">
        <f t="shared" si="185"/>
        <v>0</v>
      </c>
      <c r="AD115" s="57">
        <f t="shared" si="185"/>
        <v>0</v>
      </c>
      <c r="AE115" s="57">
        <f t="shared" si="185"/>
        <v>0</v>
      </c>
      <c r="AF115" s="57">
        <f t="shared" si="185"/>
        <v>0</v>
      </c>
      <c r="AG115" s="57"/>
      <c r="AH115" s="57">
        <f t="shared" si="185"/>
        <v>0</v>
      </c>
      <c r="AI115" s="57">
        <f t="shared" si="185"/>
        <v>0</v>
      </c>
      <c r="AJ115" s="28">
        <f t="shared" si="185"/>
        <v>0</v>
      </c>
      <c r="AK115" s="57">
        <f t="shared" si="185"/>
        <v>0</v>
      </c>
      <c r="AL115" s="57">
        <f t="shared" si="185"/>
        <v>0</v>
      </c>
      <c r="AM115" s="57">
        <f t="shared" si="185"/>
        <v>0</v>
      </c>
      <c r="AN115" s="57"/>
      <c r="AO115" s="57">
        <f t="shared" si="185"/>
        <v>0</v>
      </c>
      <c r="AP115" s="57">
        <f t="shared" si="185"/>
        <v>0</v>
      </c>
      <c r="AQ115" s="28">
        <f t="shared" si="185"/>
        <v>0</v>
      </c>
      <c r="AR115" s="57">
        <f t="shared" si="185"/>
        <v>0</v>
      </c>
      <c r="AS115" s="57">
        <f t="shared" si="185"/>
        <v>0</v>
      </c>
      <c r="AT115" s="57">
        <f t="shared" si="185"/>
        <v>0</v>
      </c>
      <c r="AU115" s="57"/>
      <c r="AV115" s="57">
        <f t="shared" si="185"/>
        <v>0</v>
      </c>
      <c r="AW115" s="57">
        <f t="shared" si="185"/>
        <v>0</v>
      </c>
      <c r="AX115" s="28">
        <f t="shared" si="185"/>
        <v>0</v>
      </c>
      <c r="AY115" s="57">
        <f t="shared" si="185"/>
        <v>0</v>
      </c>
      <c r="AZ115" s="57">
        <f t="shared" si="185"/>
        <v>0</v>
      </c>
      <c r="BA115" s="57">
        <f t="shared" si="185"/>
        <v>0</v>
      </c>
      <c r="BB115" s="57"/>
      <c r="BC115" s="57">
        <f t="shared" si="185"/>
        <v>0</v>
      </c>
      <c r="BD115" s="57">
        <f t="shared" si="185"/>
        <v>0</v>
      </c>
      <c r="BE115" s="28">
        <f t="shared" si="185"/>
        <v>0</v>
      </c>
      <c r="BF115" s="57">
        <f t="shared" si="185"/>
        <v>0</v>
      </c>
      <c r="BG115" s="57">
        <f t="shared" si="185"/>
        <v>0</v>
      </c>
      <c r="BH115" s="57">
        <f t="shared" si="185"/>
        <v>0</v>
      </c>
      <c r="BI115" s="57"/>
      <c r="BJ115" s="57">
        <f t="shared" si="185"/>
        <v>0</v>
      </c>
      <c r="BK115" s="57">
        <f t="shared" si="185"/>
        <v>0</v>
      </c>
      <c r="BL115" s="28">
        <f t="shared" si="185"/>
        <v>0</v>
      </c>
      <c r="BM115" s="57">
        <f t="shared" si="185"/>
        <v>0</v>
      </c>
      <c r="BN115" s="57">
        <f t="shared" si="185"/>
        <v>0</v>
      </c>
      <c r="BO115" s="57">
        <f t="shared" si="185"/>
        <v>0</v>
      </c>
      <c r="BP115" s="57"/>
      <c r="BQ115" s="57">
        <f t="shared" si="185"/>
        <v>0</v>
      </c>
      <c r="BR115" s="57">
        <f t="shared" si="185"/>
        <v>0</v>
      </c>
      <c r="BS115" s="28">
        <f t="shared" si="185"/>
        <v>0</v>
      </c>
      <c r="BT115" s="57">
        <f t="shared" si="185"/>
        <v>0</v>
      </c>
      <c r="BU115" s="57">
        <f t="shared" si="185"/>
        <v>0</v>
      </c>
      <c r="BV115" s="57">
        <f t="shared" si="185"/>
        <v>0</v>
      </c>
      <c r="BW115" s="57"/>
      <c r="BX115" s="57">
        <f t="shared" si="185"/>
        <v>0</v>
      </c>
      <c r="BY115" s="57">
        <f t="shared" si="185"/>
        <v>0</v>
      </c>
      <c r="BZ115" s="28">
        <f t="shared" si="185"/>
        <v>0</v>
      </c>
      <c r="CA115" s="57">
        <f t="shared" si="185"/>
        <v>0</v>
      </c>
      <c r="CB115" s="57">
        <f t="shared" si="185"/>
        <v>0</v>
      </c>
      <c r="CC115" s="57">
        <f t="shared" si="185"/>
        <v>0</v>
      </c>
      <c r="CD115" s="57"/>
      <c r="CE115" s="57">
        <f t="shared" si="185"/>
        <v>0</v>
      </c>
      <c r="CF115" s="57">
        <f t="shared" si="185"/>
        <v>0</v>
      </c>
      <c r="CG115" s="28">
        <f t="shared" si="185"/>
        <v>0</v>
      </c>
    </row>
    <row r="116" spans="1:85" ht="10.5" hidden="1" customHeight="1" x14ac:dyDescent="0.15">
      <c r="A116" s="32" t="s">
        <v>75</v>
      </c>
      <c r="B116" s="58"/>
      <c r="C116" s="32"/>
      <c r="D116" s="32"/>
      <c r="E116" s="32"/>
      <c r="F116" s="32"/>
      <c r="G116" s="34"/>
      <c r="H116" s="34"/>
      <c r="I116" s="34"/>
      <c r="J116" s="34"/>
      <c r="K116" s="34"/>
      <c r="L116" s="34"/>
      <c r="M116" s="270"/>
      <c r="N116" s="34"/>
      <c r="O116" s="34"/>
      <c r="P116" s="32"/>
      <c r="Q116" s="32"/>
      <c r="R116" s="32"/>
      <c r="S116" s="32"/>
      <c r="T116" s="32"/>
      <c r="U116" s="32"/>
      <c r="V116" s="305"/>
      <c r="W116" s="32"/>
      <c r="X116" s="32"/>
      <c r="Y116" s="32"/>
      <c r="Z116" s="32"/>
      <c r="AA116" s="32"/>
      <c r="AB116" s="32"/>
      <c r="AC116" s="305"/>
      <c r="AD116" s="32"/>
      <c r="AE116" s="32"/>
      <c r="AF116" s="32"/>
      <c r="AG116" s="32"/>
      <c r="AH116" s="32"/>
      <c r="AI116" s="32"/>
      <c r="AJ116" s="305"/>
      <c r="AK116" s="32"/>
      <c r="AL116" s="32"/>
      <c r="AM116" s="32"/>
      <c r="AN116" s="32"/>
      <c r="AO116" s="32"/>
      <c r="AP116" s="32"/>
      <c r="AQ116" s="305"/>
      <c r="AR116" s="32"/>
      <c r="AS116" s="32"/>
      <c r="AT116" s="32"/>
      <c r="AU116" s="32"/>
      <c r="AV116" s="32"/>
      <c r="AW116" s="32"/>
      <c r="AX116" s="305"/>
      <c r="AY116" s="32"/>
      <c r="AZ116" s="32"/>
      <c r="BA116" s="32"/>
      <c r="BB116" s="32"/>
      <c r="BC116" s="32"/>
      <c r="BD116" s="32"/>
      <c r="BE116" s="305"/>
      <c r="BF116" s="32"/>
      <c r="BG116" s="32"/>
      <c r="BH116" s="32"/>
      <c r="BI116" s="32"/>
      <c r="BJ116" s="32"/>
      <c r="BK116" s="32"/>
      <c r="BL116" s="34"/>
      <c r="BM116" s="32"/>
      <c r="BN116" s="32"/>
      <c r="BO116" s="32"/>
      <c r="BP116" s="32"/>
      <c r="BQ116" s="32"/>
      <c r="BR116" s="32"/>
      <c r="BS116" s="305"/>
      <c r="BT116" s="32"/>
      <c r="BU116" s="32"/>
      <c r="BV116" s="32"/>
      <c r="BW116" s="32"/>
      <c r="BX116" s="32"/>
      <c r="BY116" s="32"/>
      <c r="BZ116" s="305"/>
      <c r="CA116" s="32"/>
      <c r="CB116" s="32"/>
      <c r="CC116" s="32"/>
      <c r="CD116" s="32"/>
      <c r="CE116" s="32"/>
      <c r="CF116" s="32"/>
      <c r="CG116" s="305"/>
    </row>
    <row r="117" spans="1:85" ht="12.75" hidden="1" customHeight="1" thickBot="1" x14ac:dyDescent="0.2">
      <c r="A117" s="4"/>
      <c r="B117" s="20"/>
      <c r="C117" s="4"/>
      <c r="D117" s="4"/>
      <c r="E117" s="4"/>
      <c r="F117" s="4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2"/>
      <c r="R117" s="22"/>
      <c r="S117" s="22"/>
      <c r="T117" s="22"/>
      <c r="U117" s="22"/>
      <c r="V117" s="21"/>
      <c r="W117" s="22"/>
      <c r="X117" s="22"/>
      <c r="Y117" s="22"/>
      <c r="Z117" s="22"/>
      <c r="AA117" s="22"/>
      <c r="AB117" s="22"/>
      <c r="AC117" s="21"/>
      <c r="AD117" s="22"/>
      <c r="AE117" s="22"/>
      <c r="AF117" s="22"/>
      <c r="AG117" s="22"/>
      <c r="AH117" s="22"/>
      <c r="AI117" s="22"/>
      <c r="AJ117" s="21"/>
      <c r="AK117" s="22"/>
      <c r="AL117" s="22"/>
      <c r="AM117" s="22"/>
      <c r="AN117" s="22"/>
      <c r="AO117" s="22"/>
      <c r="AP117" s="22"/>
      <c r="AQ117" s="21"/>
      <c r="AR117" s="22"/>
      <c r="AS117" s="22"/>
      <c r="AT117" s="22"/>
      <c r="AU117" s="22"/>
      <c r="AV117" s="22"/>
      <c r="AW117" s="22"/>
      <c r="AX117" s="21"/>
      <c r="AY117" s="22"/>
      <c r="AZ117" s="22"/>
      <c r="BA117" s="22"/>
      <c r="BB117" s="22"/>
      <c r="BC117" s="22"/>
      <c r="BD117" s="22"/>
      <c r="BE117" s="21"/>
      <c r="BF117" s="22"/>
      <c r="BG117" s="22"/>
      <c r="BH117" s="22"/>
      <c r="BI117" s="22"/>
      <c r="BJ117" s="22"/>
      <c r="BK117" s="22"/>
      <c r="BL117" s="21"/>
      <c r="BM117" s="22"/>
      <c r="BN117" s="22"/>
      <c r="BO117" s="22"/>
      <c r="BP117" s="22"/>
      <c r="BQ117" s="22"/>
      <c r="BR117" s="22"/>
      <c r="BS117" s="21"/>
      <c r="BT117" s="22"/>
      <c r="BU117" s="22"/>
      <c r="BV117" s="22"/>
      <c r="BW117" s="22"/>
      <c r="BX117" s="22"/>
      <c r="BY117" s="22"/>
      <c r="BZ117" s="21"/>
      <c r="CA117" s="22"/>
      <c r="CB117" s="22"/>
      <c r="CC117" s="22"/>
      <c r="CD117" s="22"/>
      <c r="CE117" s="22"/>
      <c r="CF117" s="22"/>
      <c r="CG117" s="21"/>
    </row>
    <row r="118" spans="1:85" ht="10.5" hidden="1" customHeight="1" thickBot="1" x14ac:dyDescent="0.2">
      <c r="A118" s="52" t="s">
        <v>96</v>
      </c>
      <c r="B118" s="53"/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6"/>
      <c r="Q118" s="56"/>
      <c r="R118" s="56"/>
      <c r="S118" s="56"/>
      <c r="T118" s="56"/>
      <c r="U118" s="56"/>
      <c r="V118" s="55"/>
      <c r="W118" s="56"/>
      <c r="X118" s="56"/>
      <c r="Y118" s="56"/>
      <c r="Z118" s="56"/>
      <c r="AA118" s="56"/>
      <c r="AB118" s="56"/>
      <c r="AC118" s="55"/>
      <c r="AD118" s="56"/>
      <c r="AE118" s="56"/>
      <c r="AF118" s="56"/>
      <c r="AG118" s="56"/>
      <c r="AH118" s="56"/>
      <c r="AI118" s="56"/>
      <c r="AJ118" s="55"/>
      <c r="AK118" s="56"/>
      <c r="AL118" s="56"/>
      <c r="AM118" s="56"/>
      <c r="AN118" s="56"/>
      <c r="AO118" s="56"/>
      <c r="AP118" s="56"/>
      <c r="AQ118" s="55"/>
      <c r="AR118" s="56"/>
      <c r="AS118" s="56"/>
      <c r="AT118" s="56"/>
      <c r="AU118" s="56"/>
      <c r="AV118" s="56"/>
      <c r="AW118" s="56"/>
      <c r="AX118" s="55"/>
      <c r="AY118" s="56"/>
      <c r="AZ118" s="56"/>
      <c r="BA118" s="56"/>
      <c r="BB118" s="56"/>
      <c r="BC118" s="56"/>
      <c r="BD118" s="56"/>
      <c r="BE118" s="55"/>
      <c r="BF118" s="56"/>
      <c r="BG118" s="56"/>
      <c r="BH118" s="56"/>
      <c r="BI118" s="56"/>
      <c r="BJ118" s="56"/>
      <c r="BK118" s="56"/>
      <c r="BL118" s="55"/>
      <c r="BM118" s="56"/>
      <c r="BN118" s="56"/>
      <c r="BO118" s="56"/>
      <c r="BP118" s="56"/>
      <c r="BQ118" s="56"/>
      <c r="BR118" s="56"/>
      <c r="BS118" s="55"/>
      <c r="BT118" s="56"/>
      <c r="BU118" s="56"/>
      <c r="BV118" s="56"/>
      <c r="BW118" s="56"/>
      <c r="BX118" s="56"/>
      <c r="BY118" s="56"/>
      <c r="BZ118" s="55"/>
      <c r="CA118" s="56"/>
      <c r="CB118" s="56"/>
      <c r="CC118" s="56"/>
      <c r="CD118" s="56"/>
      <c r="CE118" s="56"/>
      <c r="CF118" s="56"/>
      <c r="CG118" s="55"/>
    </row>
    <row r="119" spans="1:85" ht="21" hidden="1" customHeight="1" x14ac:dyDescent="0.15">
      <c r="A119" s="48"/>
      <c r="B119" s="25"/>
      <c r="C119" s="45"/>
      <c r="D119" s="47"/>
      <c r="E119" s="47"/>
      <c r="F119" s="47"/>
      <c r="G119" s="28">
        <f>V119+AC119+AJ119+AQ119+AX119+BE119+BL119+BS119+BZ119+CG119</f>
        <v>0</v>
      </c>
      <c r="H119" s="28">
        <f t="shared" ref="H119" si="186">O119+I119</f>
        <v>0</v>
      </c>
      <c r="I119" s="238">
        <f t="shared" ref="I119" si="187">SUM(J119:N119)</f>
        <v>0</v>
      </c>
      <c r="J119" s="238">
        <f>P119+W119+AD119+AK119+AR119+AY119+BF119+BM119+BT119+CA119</f>
        <v>0</v>
      </c>
      <c r="K119" s="238">
        <f>Q119+X119+AE119+AL119+AS119+AZ119+BG119+BN119+BU119+CB119</f>
        <v>0</v>
      </c>
      <c r="L119" s="238">
        <f>R119+Y119+AF119+AM119+AT119+BA119+BH119+BO119+BV119+CC119</f>
        <v>0</v>
      </c>
      <c r="M119" s="266"/>
      <c r="N119" s="238">
        <f>T119+AA119+AH119+AO119+AV119+BC119+BJ119+BQ119+BX119+CE119</f>
        <v>0</v>
      </c>
      <c r="O119" s="238">
        <f t="shared" ref="O119" si="188">U119+AB119+AI119+AP119+AW119+BD119+BK119+BR119++BY119+CF119</f>
        <v>0</v>
      </c>
      <c r="P119" s="48"/>
      <c r="Q119" s="48"/>
      <c r="R119" s="48"/>
      <c r="S119" s="48"/>
      <c r="T119" s="48"/>
      <c r="U119" s="48"/>
      <c r="V119" s="49">
        <f>SUM(P119:U119)/36</f>
        <v>0</v>
      </c>
      <c r="W119" s="48"/>
      <c r="X119" s="48"/>
      <c r="Y119" s="48"/>
      <c r="Z119" s="48"/>
      <c r="AA119" s="48"/>
      <c r="AB119" s="48"/>
      <c r="AC119" s="49">
        <f>SUM(W119:AB119)/36</f>
        <v>0</v>
      </c>
      <c r="AD119" s="48"/>
      <c r="AE119" s="48"/>
      <c r="AF119" s="48"/>
      <c r="AG119" s="48"/>
      <c r="AH119" s="48"/>
      <c r="AI119" s="48"/>
      <c r="AJ119" s="49">
        <f>SUM(AD119:AI119)/36</f>
        <v>0</v>
      </c>
      <c r="AK119" s="48"/>
      <c r="AL119" s="48"/>
      <c r="AM119" s="48"/>
      <c r="AN119" s="48"/>
      <c r="AO119" s="48"/>
      <c r="AP119" s="48"/>
      <c r="AQ119" s="49">
        <f>SUM(AK119:AP119)/36</f>
        <v>0</v>
      </c>
      <c r="AR119" s="48"/>
      <c r="AS119" s="48"/>
      <c r="AT119" s="48"/>
      <c r="AU119" s="48"/>
      <c r="AV119" s="48"/>
      <c r="AW119" s="48"/>
      <c r="AX119" s="49">
        <f>SUM(AR119:AW119)/36</f>
        <v>0</v>
      </c>
      <c r="AY119" s="48"/>
      <c r="AZ119" s="48"/>
      <c r="BA119" s="48"/>
      <c r="BB119" s="48"/>
      <c r="BC119" s="48"/>
      <c r="BD119" s="48"/>
      <c r="BE119" s="49">
        <f>SUM(AY119:BD119)/36</f>
        <v>0</v>
      </c>
      <c r="BF119" s="48"/>
      <c r="BG119" s="48"/>
      <c r="BH119" s="48"/>
      <c r="BI119" s="48"/>
      <c r="BJ119" s="48"/>
      <c r="BK119" s="48"/>
      <c r="BL119" s="49">
        <f>SUM(BF119:BK119)/36</f>
        <v>0</v>
      </c>
      <c r="BM119" s="48"/>
      <c r="BN119" s="48"/>
      <c r="BO119" s="48"/>
      <c r="BP119" s="48"/>
      <c r="BQ119" s="48"/>
      <c r="BR119" s="48"/>
      <c r="BS119" s="49">
        <f>SUM(BM119:BR119)/36</f>
        <v>0</v>
      </c>
      <c r="BT119" s="48"/>
      <c r="BU119" s="48"/>
      <c r="BV119" s="48"/>
      <c r="BW119" s="48"/>
      <c r="BX119" s="48"/>
      <c r="BY119" s="48"/>
      <c r="BZ119" s="49">
        <f>SUM(BT119:BY119)/36</f>
        <v>0</v>
      </c>
      <c r="CA119" s="48"/>
      <c r="CB119" s="48"/>
      <c r="CC119" s="48"/>
      <c r="CD119" s="48"/>
      <c r="CE119" s="48"/>
      <c r="CF119" s="48"/>
      <c r="CG119" s="49">
        <f>SUM(CA119:CF119)/36</f>
        <v>0</v>
      </c>
    </row>
    <row r="120" spans="1:85" ht="35.25" hidden="1" customHeight="1" x14ac:dyDescent="0.15">
      <c r="A120" s="30"/>
      <c r="B120" s="31"/>
      <c r="C120" s="57">
        <f t="shared" ref="C120:CG120" si="189">C119</f>
        <v>0</v>
      </c>
      <c r="D120" s="57">
        <f t="shared" si="189"/>
        <v>0</v>
      </c>
      <c r="E120" s="57">
        <f t="shared" si="189"/>
        <v>0</v>
      </c>
      <c r="F120" s="57">
        <f t="shared" si="189"/>
        <v>0</v>
      </c>
      <c r="G120" s="28">
        <f t="shared" si="189"/>
        <v>0</v>
      </c>
      <c r="H120" s="28">
        <f t="shared" si="189"/>
        <v>0</v>
      </c>
      <c r="I120" s="28">
        <f t="shared" si="189"/>
        <v>0</v>
      </c>
      <c r="J120" s="28">
        <f t="shared" si="189"/>
        <v>0</v>
      </c>
      <c r="K120" s="28">
        <f t="shared" si="189"/>
        <v>0</v>
      </c>
      <c r="L120" s="28">
        <f t="shared" si="189"/>
        <v>0</v>
      </c>
      <c r="M120" s="28"/>
      <c r="N120" s="28">
        <f t="shared" si="189"/>
        <v>0</v>
      </c>
      <c r="O120" s="28">
        <f t="shared" si="189"/>
        <v>0</v>
      </c>
      <c r="P120" s="57">
        <f t="shared" si="189"/>
        <v>0</v>
      </c>
      <c r="Q120" s="57">
        <f t="shared" si="189"/>
        <v>0</v>
      </c>
      <c r="R120" s="57">
        <f t="shared" si="189"/>
        <v>0</v>
      </c>
      <c r="S120" s="57"/>
      <c r="T120" s="57">
        <f t="shared" si="189"/>
        <v>0</v>
      </c>
      <c r="U120" s="57">
        <f t="shared" si="189"/>
        <v>0</v>
      </c>
      <c r="V120" s="28">
        <f t="shared" si="189"/>
        <v>0</v>
      </c>
      <c r="W120" s="57">
        <f t="shared" si="189"/>
        <v>0</v>
      </c>
      <c r="X120" s="57">
        <f t="shared" si="189"/>
        <v>0</v>
      </c>
      <c r="Y120" s="57">
        <f t="shared" si="189"/>
        <v>0</v>
      </c>
      <c r="Z120" s="57"/>
      <c r="AA120" s="57">
        <f t="shared" si="189"/>
        <v>0</v>
      </c>
      <c r="AB120" s="57">
        <f t="shared" si="189"/>
        <v>0</v>
      </c>
      <c r="AC120" s="28">
        <f t="shared" si="189"/>
        <v>0</v>
      </c>
      <c r="AD120" s="57">
        <f t="shared" si="189"/>
        <v>0</v>
      </c>
      <c r="AE120" s="57">
        <f t="shared" si="189"/>
        <v>0</v>
      </c>
      <c r="AF120" s="57">
        <f t="shared" si="189"/>
        <v>0</v>
      </c>
      <c r="AG120" s="57"/>
      <c r="AH120" s="57">
        <f t="shared" si="189"/>
        <v>0</v>
      </c>
      <c r="AI120" s="57">
        <f t="shared" si="189"/>
        <v>0</v>
      </c>
      <c r="AJ120" s="28">
        <f t="shared" si="189"/>
        <v>0</v>
      </c>
      <c r="AK120" s="57">
        <f t="shared" si="189"/>
        <v>0</v>
      </c>
      <c r="AL120" s="57">
        <f t="shared" si="189"/>
        <v>0</v>
      </c>
      <c r="AM120" s="57">
        <f t="shared" si="189"/>
        <v>0</v>
      </c>
      <c r="AN120" s="57"/>
      <c r="AO120" s="57">
        <f t="shared" si="189"/>
        <v>0</v>
      </c>
      <c r="AP120" s="57">
        <f t="shared" si="189"/>
        <v>0</v>
      </c>
      <c r="AQ120" s="28">
        <f t="shared" si="189"/>
        <v>0</v>
      </c>
      <c r="AR120" s="57">
        <f t="shared" si="189"/>
        <v>0</v>
      </c>
      <c r="AS120" s="57">
        <f t="shared" si="189"/>
        <v>0</v>
      </c>
      <c r="AT120" s="57">
        <f t="shared" si="189"/>
        <v>0</v>
      </c>
      <c r="AU120" s="57"/>
      <c r="AV120" s="57">
        <f t="shared" si="189"/>
        <v>0</v>
      </c>
      <c r="AW120" s="57">
        <f t="shared" si="189"/>
        <v>0</v>
      </c>
      <c r="AX120" s="28">
        <f t="shared" si="189"/>
        <v>0</v>
      </c>
      <c r="AY120" s="57">
        <f t="shared" si="189"/>
        <v>0</v>
      </c>
      <c r="AZ120" s="57">
        <f t="shared" si="189"/>
        <v>0</v>
      </c>
      <c r="BA120" s="57">
        <f t="shared" si="189"/>
        <v>0</v>
      </c>
      <c r="BB120" s="57"/>
      <c r="BC120" s="57">
        <f t="shared" si="189"/>
        <v>0</v>
      </c>
      <c r="BD120" s="57">
        <f t="shared" si="189"/>
        <v>0</v>
      </c>
      <c r="BE120" s="28">
        <f t="shared" si="189"/>
        <v>0</v>
      </c>
      <c r="BF120" s="57">
        <f t="shared" si="189"/>
        <v>0</v>
      </c>
      <c r="BG120" s="57">
        <f t="shared" si="189"/>
        <v>0</v>
      </c>
      <c r="BH120" s="57">
        <f t="shared" si="189"/>
        <v>0</v>
      </c>
      <c r="BI120" s="57"/>
      <c r="BJ120" s="57">
        <f t="shared" si="189"/>
        <v>0</v>
      </c>
      <c r="BK120" s="57">
        <f t="shared" si="189"/>
        <v>0</v>
      </c>
      <c r="BL120" s="28">
        <f t="shared" si="189"/>
        <v>0</v>
      </c>
      <c r="BM120" s="57">
        <f t="shared" si="189"/>
        <v>0</v>
      </c>
      <c r="BN120" s="57">
        <f t="shared" si="189"/>
        <v>0</v>
      </c>
      <c r="BO120" s="57">
        <f t="shared" si="189"/>
        <v>0</v>
      </c>
      <c r="BP120" s="57"/>
      <c r="BQ120" s="57">
        <f t="shared" si="189"/>
        <v>0</v>
      </c>
      <c r="BR120" s="57">
        <f t="shared" si="189"/>
        <v>0</v>
      </c>
      <c r="BS120" s="28">
        <f t="shared" si="189"/>
        <v>0</v>
      </c>
      <c r="BT120" s="57">
        <f t="shared" si="189"/>
        <v>0</v>
      </c>
      <c r="BU120" s="57">
        <f t="shared" si="189"/>
        <v>0</v>
      </c>
      <c r="BV120" s="57">
        <f t="shared" si="189"/>
        <v>0</v>
      </c>
      <c r="BW120" s="57"/>
      <c r="BX120" s="57">
        <f t="shared" si="189"/>
        <v>0</v>
      </c>
      <c r="BY120" s="57">
        <f t="shared" si="189"/>
        <v>0</v>
      </c>
      <c r="BZ120" s="28">
        <f t="shared" si="189"/>
        <v>0</v>
      </c>
      <c r="CA120" s="57">
        <f t="shared" si="189"/>
        <v>0</v>
      </c>
      <c r="CB120" s="57">
        <f t="shared" si="189"/>
        <v>0</v>
      </c>
      <c r="CC120" s="57">
        <f t="shared" si="189"/>
        <v>0</v>
      </c>
      <c r="CD120" s="57"/>
      <c r="CE120" s="57">
        <f t="shared" si="189"/>
        <v>0</v>
      </c>
      <c r="CF120" s="57">
        <f t="shared" si="189"/>
        <v>0</v>
      </c>
      <c r="CG120" s="28">
        <f t="shared" si="189"/>
        <v>0</v>
      </c>
    </row>
    <row r="121" spans="1:85" ht="10.5" hidden="1" customHeight="1" x14ac:dyDescent="0.15">
      <c r="A121" s="32" t="s">
        <v>75</v>
      </c>
      <c r="B121" s="58"/>
      <c r="C121" s="32"/>
      <c r="D121" s="32"/>
      <c r="E121" s="32"/>
      <c r="F121" s="32"/>
      <c r="G121" s="34"/>
      <c r="H121" s="34"/>
      <c r="I121" s="34"/>
      <c r="J121" s="34"/>
      <c r="K121" s="34"/>
      <c r="L121" s="34"/>
      <c r="M121" s="270"/>
      <c r="N121" s="34"/>
      <c r="O121" s="34"/>
      <c r="P121" s="32"/>
      <c r="Q121" s="32"/>
      <c r="R121" s="32"/>
      <c r="S121" s="32"/>
      <c r="T121" s="32"/>
      <c r="U121" s="32"/>
      <c r="V121" s="305"/>
      <c r="W121" s="32"/>
      <c r="X121" s="32"/>
      <c r="Y121" s="32"/>
      <c r="Z121" s="32"/>
      <c r="AA121" s="32"/>
      <c r="AB121" s="32"/>
      <c r="AC121" s="305"/>
      <c r="AD121" s="32"/>
      <c r="AE121" s="32"/>
      <c r="AF121" s="32"/>
      <c r="AG121" s="32"/>
      <c r="AH121" s="32"/>
      <c r="AI121" s="32"/>
      <c r="AJ121" s="305"/>
      <c r="AK121" s="32"/>
      <c r="AL121" s="32"/>
      <c r="AM121" s="32"/>
      <c r="AN121" s="32"/>
      <c r="AO121" s="32"/>
      <c r="AP121" s="32"/>
      <c r="AQ121" s="305"/>
      <c r="AR121" s="32"/>
      <c r="AS121" s="32"/>
      <c r="AT121" s="32"/>
      <c r="AU121" s="32"/>
      <c r="AV121" s="32"/>
      <c r="AW121" s="32"/>
      <c r="AX121" s="305"/>
      <c r="AY121" s="32"/>
      <c r="AZ121" s="32"/>
      <c r="BA121" s="32"/>
      <c r="BB121" s="32"/>
      <c r="BC121" s="32"/>
      <c r="BD121" s="32"/>
      <c r="BE121" s="305"/>
      <c r="BF121" s="32"/>
      <c r="BG121" s="32"/>
      <c r="BH121" s="32"/>
      <c r="BI121" s="32"/>
      <c r="BJ121" s="32"/>
      <c r="BK121" s="32"/>
      <c r="BL121" s="34"/>
      <c r="BM121" s="32"/>
      <c r="BN121" s="32"/>
      <c r="BO121" s="32"/>
      <c r="BP121" s="32"/>
      <c r="BQ121" s="32"/>
      <c r="BR121" s="32"/>
      <c r="BS121" s="305"/>
      <c r="BT121" s="32"/>
      <c r="BU121" s="32"/>
      <c r="BV121" s="32"/>
      <c r="BW121" s="32"/>
      <c r="BX121" s="32"/>
      <c r="BY121" s="32"/>
      <c r="BZ121" s="305"/>
      <c r="CA121" s="32"/>
      <c r="CB121" s="32"/>
      <c r="CC121" s="32"/>
      <c r="CD121" s="32"/>
      <c r="CE121" s="32"/>
      <c r="CF121" s="32"/>
      <c r="CG121" s="305"/>
    </row>
    <row r="122" spans="1:85" ht="10.5" hidden="1" customHeight="1" thickBot="1" x14ac:dyDescent="0.2">
      <c r="A122" s="22"/>
      <c r="B122" s="59"/>
      <c r="C122" s="22"/>
      <c r="D122" s="22"/>
      <c r="E122" s="22"/>
      <c r="F122" s="22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2"/>
      <c r="R122" s="22"/>
      <c r="S122" s="22"/>
      <c r="T122" s="22"/>
      <c r="U122" s="22"/>
      <c r="V122" s="21"/>
      <c r="W122" s="22"/>
      <c r="X122" s="22"/>
      <c r="Y122" s="22"/>
      <c r="Z122" s="22"/>
      <c r="AA122" s="22"/>
      <c r="AB122" s="22"/>
      <c r="AC122" s="21"/>
      <c r="AD122" s="22"/>
      <c r="AE122" s="22"/>
      <c r="AF122" s="22"/>
      <c r="AG122" s="22"/>
      <c r="AH122" s="22"/>
      <c r="AI122" s="22"/>
      <c r="AJ122" s="21"/>
      <c r="AK122" s="22"/>
      <c r="AL122" s="22"/>
      <c r="AM122" s="22"/>
      <c r="AN122" s="22"/>
      <c r="AO122" s="22"/>
      <c r="AP122" s="22"/>
      <c r="AQ122" s="21"/>
      <c r="AR122" s="22"/>
      <c r="AS122" s="22"/>
      <c r="AT122" s="22"/>
      <c r="AU122" s="22"/>
      <c r="AV122" s="22"/>
      <c r="AW122" s="22"/>
      <c r="AX122" s="21"/>
      <c r="AY122" s="22"/>
      <c r="AZ122" s="22"/>
      <c r="BA122" s="22"/>
      <c r="BB122" s="22"/>
      <c r="BC122" s="22"/>
      <c r="BD122" s="22"/>
      <c r="BE122" s="21"/>
      <c r="BF122" s="22"/>
      <c r="BG122" s="22"/>
      <c r="BH122" s="22"/>
      <c r="BI122" s="22"/>
      <c r="BJ122" s="22"/>
      <c r="BK122" s="22"/>
      <c r="BL122" s="21"/>
      <c r="BM122" s="22"/>
      <c r="BN122" s="22"/>
      <c r="BO122" s="22"/>
      <c r="BP122" s="22"/>
      <c r="BQ122" s="22"/>
      <c r="BR122" s="22"/>
      <c r="BS122" s="21"/>
      <c r="BT122" s="22"/>
      <c r="BU122" s="22"/>
      <c r="BV122" s="22"/>
      <c r="BW122" s="22"/>
      <c r="BX122" s="22"/>
      <c r="BY122" s="22"/>
      <c r="BZ122" s="21"/>
      <c r="CA122" s="22"/>
      <c r="CB122" s="22"/>
      <c r="CC122" s="22"/>
      <c r="CD122" s="22"/>
      <c r="CE122" s="22"/>
      <c r="CF122" s="22"/>
      <c r="CG122" s="21"/>
    </row>
    <row r="123" spans="1:85" ht="10.5" hidden="1" customHeight="1" thickBot="1" x14ac:dyDescent="0.2">
      <c r="A123" s="52" t="s">
        <v>97</v>
      </c>
      <c r="B123" s="53"/>
      <c r="C123" s="54"/>
      <c r="D123" s="54"/>
      <c r="E123" s="54"/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6"/>
      <c r="Q123" s="56"/>
      <c r="R123" s="56"/>
      <c r="S123" s="56"/>
      <c r="T123" s="56"/>
      <c r="U123" s="56"/>
      <c r="V123" s="55"/>
      <c r="W123" s="56"/>
      <c r="X123" s="56"/>
      <c r="Y123" s="56"/>
      <c r="Z123" s="56"/>
      <c r="AA123" s="56"/>
      <c r="AB123" s="56"/>
      <c r="AC123" s="55"/>
      <c r="AD123" s="56"/>
      <c r="AE123" s="56"/>
      <c r="AF123" s="56"/>
      <c r="AG123" s="56"/>
      <c r="AH123" s="56"/>
      <c r="AI123" s="56"/>
      <c r="AJ123" s="55"/>
      <c r="AK123" s="56"/>
      <c r="AL123" s="56"/>
      <c r="AM123" s="56"/>
      <c r="AN123" s="56"/>
      <c r="AO123" s="56"/>
      <c r="AP123" s="56"/>
      <c r="AQ123" s="55"/>
      <c r="AR123" s="56"/>
      <c r="AS123" s="56"/>
      <c r="AT123" s="56"/>
      <c r="AU123" s="56"/>
      <c r="AV123" s="56"/>
      <c r="AW123" s="56"/>
      <c r="AX123" s="55"/>
      <c r="AY123" s="56"/>
      <c r="AZ123" s="56"/>
      <c r="BA123" s="56"/>
      <c r="BB123" s="56"/>
      <c r="BC123" s="56"/>
      <c r="BD123" s="56"/>
      <c r="BE123" s="55"/>
      <c r="BF123" s="56"/>
      <c r="BG123" s="56"/>
      <c r="BH123" s="56"/>
      <c r="BI123" s="56"/>
      <c r="BJ123" s="56"/>
      <c r="BK123" s="56"/>
      <c r="BL123" s="55"/>
      <c r="BM123" s="56"/>
      <c r="BN123" s="56"/>
      <c r="BO123" s="56"/>
      <c r="BP123" s="56"/>
      <c r="BQ123" s="56"/>
      <c r="BR123" s="56"/>
      <c r="BS123" s="55"/>
      <c r="BT123" s="56"/>
      <c r="BU123" s="56"/>
      <c r="BV123" s="56"/>
      <c r="BW123" s="56"/>
      <c r="BX123" s="56"/>
      <c r="BY123" s="56"/>
      <c r="BZ123" s="55"/>
      <c r="CA123" s="56"/>
      <c r="CB123" s="56"/>
      <c r="CC123" s="56"/>
      <c r="CD123" s="56"/>
      <c r="CE123" s="56"/>
      <c r="CF123" s="56"/>
      <c r="CG123" s="55"/>
    </row>
    <row r="124" spans="1:85" ht="30" hidden="1" customHeight="1" x14ac:dyDescent="0.15">
      <c r="A124" s="48"/>
      <c r="B124" s="25"/>
      <c r="C124" s="45"/>
      <c r="D124" s="47"/>
      <c r="E124" s="47"/>
      <c r="F124" s="47"/>
      <c r="G124" s="28">
        <f>V124+AC124+AJ124+AQ124+AX124+BE124+BL124+BS124+BZ124+CG124</f>
        <v>0</v>
      </c>
      <c r="H124" s="28">
        <f t="shared" ref="H124" si="190">O124+I124</f>
        <v>0</v>
      </c>
      <c r="I124" s="238">
        <f t="shared" ref="I124" si="191">SUM(J124:N124)</f>
        <v>0</v>
      </c>
      <c r="J124" s="238">
        <f>P124+W124+AD124+AK124+AR124+AY124+BF124+BM124+BT124+CA124</f>
        <v>0</v>
      </c>
      <c r="K124" s="238">
        <f>Q124+X124+AE124+AL124+AS124+AZ124+BG124+BN124+BU124+CB124</f>
        <v>0</v>
      </c>
      <c r="L124" s="238">
        <f>R124+Y124+AF124+AM124+AT124+BA124+BH124+BO124+BV124+CC124</f>
        <v>0</v>
      </c>
      <c r="M124" s="266"/>
      <c r="N124" s="238">
        <f>T124+AA124+AH124+AO124+AV124+BC124+BJ124+BQ124+BX124+CE124</f>
        <v>0</v>
      </c>
      <c r="O124" s="238">
        <f t="shared" ref="O124" si="192">U124+AB124+AI124+AP124+AW124+BD124+BK124+BR124++BY124+CF124</f>
        <v>0</v>
      </c>
      <c r="P124" s="48"/>
      <c r="Q124" s="48"/>
      <c r="R124" s="48"/>
      <c r="S124" s="48"/>
      <c r="T124" s="48"/>
      <c r="U124" s="48"/>
      <c r="V124" s="49">
        <f>SUM(P124:U124)/36</f>
        <v>0</v>
      </c>
      <c r="W124" s="48"/>
      <c r="X124" s="48"/>
      <c r="Y124" s="48"/>
      <c r="Z124" s="48"/>
      <c r="AA124" s="48"/>
      <c r="AB124" s="48"/>
      <c r="AC124" s="49">
        <f>SUM(W124:AB124)/36</f>
        <v>0</v>
      </c>
      <c r="AD124" s="48"/>
      <c r="AE124" s="48"/>
      <c r="AF124" s="48"/>
      <c r="AG124" s="48"/>
      <c r="AH124" s="48"/>
      <c r="AI124" s="48"/>
      <c r="AJ124" s="49">
        <f>SUM(AD124:AI124)/36</f>
        <v>0</v>
      </c>
      <c r="AK124" s="48"/>
      <c r="AL124" s="48"/>
      <c r="AM124" s="48"/>
      <c r="AN124" s="48"/>
      <c r="AO124" s="48"/>
      <c r="AP124" s="48"/>
      <c r="AQ124" s="49">
        <f>SUM(AK124:AP124)/36</f>
        <v>0</v>
      </c>
      <c r="AR124" s="48"/>
      <c r="AS124" s="48"/>
      <c r="AT124" s="48"/>
      <c r="AU124" s="48"/>
      <c r="AV124" s="48"/>
      <c r="AW124" s="48"/>
      <c r="AX124" s="49">
        <f>SUM(AR124:AW124)/36</f>
        <v>0</v>
      </c>
      <c r="AY124" s="48"/>
      <c r="AZ124" s="48"/>
      <c r="BA124" s="48"/>
      <c r="BB124" s="48"/>
      <c r="BC124" s="48"/>
      <c r="BD124" s="48"/>
      <c r="BE124" s="49">
        <f>SUM(AY124:BD124)/36</f>
        <v>0</v>
      </c>
      <c r="BF124" s="48"/>
      <c r="BG124" s="48"/>
      <c r="BH124" s="48"/>
      <c r="BI124" s="48"/>
      <c r="BJ124" s="48"/>
      <c r="BK124" s="48"/>
      <c r="BL124" s="49">
        <f>SUM(BF124:BK124)/36</f>
        <v>0</v>
      </c>
      <c r="BM124" s="48"/>
      <c r="BN124" s="48"/>
      <c r="BO124" s="48"/>
      <c r="BP124" s="48"/>
      <c r="BQ124" s="48"/>
      <c r="BR124" s="48"/>
      <c r="BS124" s="49">
        <f>SUM(BM124:BR124)/36</f>
        <v>0</v>
      </c>
      <c r="BT124" s="48"/>
      <c r="BU124" s="48"/>
      <c r="BV124" s="48"/>
      <c r="BW124" s="48"/>
      <c r="BX124" s="48"/>
      <c r="BY124" s="48"/>
      <c r="BZ124" s="49">
        <f>SUM(BT124:BY124)/36</f>
        <v>0</v>
      </c>
      <c r="CA124" s="48"/>
      <c r="CB124" s="48"/>
      <c r="CC124" s="48"/>
      <c r="CD124" s="48"/>
      <c r="CE124" s="48"/>
      <c r="CF124" s="48"/>
      <c r="CG124" s="49">
        <f>SUM(CA124:CF124)/36</f>
        <v>0</v>
      </c>
    </row>
    <row r="125" spans="1:85" ht="36.75" hidden="1" customHeight="1" x14ac:dyDescent="0.15">
      <c r="A125" s="30"/>
      <c r="B125" s="31"/>
      <c r="C125" s="57">
        <f t="shared" ref="C125:CG125" si="193">C124</f>
        <v>0</v>
      </c>
      <c r="D125" s="57">
        <f t="shared" si="193"/>
        <v>0</v>
      </c>
      <c r="E125" s="57">
        <f t="shared" si="193"/>
        <v>0</v>
      </c>
      <c r="F125" s="57">
        <f t="shared" si="193"/>
        <v>0</v>
      </c>
      <c r="G125" s="28">
        <f t="shared" si="193"/>
        <v>0</v>
      </c>
      <c r="H125" s="28">
        <f t="shared" si="193"/>
        <v>0</v>
      </c>
      <c r="I125" s="28">
        <f t="shared" si="193"/>
        <v>0</v>
      </c>
      <c r="J125" s="28">
        <f t="shared" si="193"/>
        <v>0</v>
      </c>
      <c r="K125" s="28">
        <f t="shared" si="193"/>
        <v>0</v>
      </c>
      <c r="L125" s="28">
        <f t="shared" si="193"/>
        <v>0</v>
      </c>
      <c r="M125" s="28"/>
      <c r="N125" s="28">
        <f t="shared" si="193"/>
        <v>0</v>
      </c>
      <c r="O125" s="28">
        <f t="shared" si="193"/>
        <v>0</v>
      </c>
      <c r="P125" s="57">
        <f t="shared" si="193"/>
        <v>0</v>
      </c>
      <c r="Q125" s="57">
        <f t="shared" si="193"/>
        <v>0</v>
      </c>
      <c r="R125" s="57">
        <f t="shared" si="193"/>
        <v>0</v>
      </c>
      <c r="S125" s="57"/>
      <c r="T125" s="57">
        <f t="shared" si="193"/>
        <v>0</v>
      </c>
      <c r="U125" s="57">
        <f t="shared" si="193"/>
        <v>0</v>
      </c>
      <c r="V125" s="28">
        <f t="shared" si="193"/>
        <v>0</v>
      </c>
      <c r="W125" s="57">
        <f t="shared" si="193"/>
        <v>0</v>
      </c>
      <c r="X125" s="57">
        <f t="shared" si="193"/>
        <v>0</v>
      </c>
      <c r="Y125" s="57">
        <f t="shared" si="193"/>
        <v>0</v>
      </c>
      <c r="Z125" s="57"/>
      <c r="AA125" s="57">
        <f t="shared" si="193"/>
        <v>0</v>
      </c>
      <c r="AB125" s="57">
        <f t="shared" si="193"/>
        <v>0</v>
      </c>
      <c r="AC125" s="28">
        <f t="shared" si="193"/>
        <v>0</v>
      </c>
      <c r="AD125" s="57">
        <f t="shared" si="193"/>
        <v>0</v>
      </c>
      <c r="AE125" s="57">
        <f t="shared" si="193"/>
        <v>0</v>
      </c>
      <c r="AF125" s="57">
        <f t="shared" si="193"/>
        <v>0</v>
      </c>
      <c r="AG125" s="57"/>
      <c r="AH125" s="57">
        <f t="shared" si="193"/>
        <v>0</v>
      </c>
      <c r="AI125" s="57">
        <f t="shared" si="193"/>
        <v>0</v>
      </c>
      <c r="AJ125" s="28">
        <f t="shared" si="193"/>
        <v>0</v>
      </c>
      <c r="AK125" s="57">
        <f t="shared" si="193"/>
        <v>0</v>
      </c>
      <c r="AL125" s="57">
        <f t="shared" si="193"/>
        <v>0</v>
      </c>
      <c r="AM125" s="57">
        <f t="shared" si="193"/>
        <v>0</v>
      </c>
      <c r="AN125" s="57"/>
      <c r="AO125" s="57">
        <f t="shared" si="193"/>
        <v>0</v>
      </c>
      <c r="AP125" s="57">
        <f t="shared" si="193"/>
        <v>0</v>
      </c>
      <c r="AQ125" s="28">
        <f t="shared" si="193"/>
        <v>0</v>
      </c>
      <c r="AR125" s="57">
        <f t="shared" si="193"/>
        <v>0</v>
      </c>
      <c r="AS125" s="57">
        <f t="shared" si="193"/>
        <v>0</v>
      </c>
      <c r="AT125" s="57">
        <f t="shared" si="193"/>
        <v>0</v>
      </c>
      <c r="AU125" s="57"/>
      <c r="AV125" s="57">
        <f t="shared" si="193"/>
        <v>0</v>
      </c>
      <c r="AW125" s="57">
        <f t="shared" si="193"/>
        <v>0</v>
      </c>
      <c r="AX125" s="28">
        <f t="shared" si="193"/>
        <v>0</v>
      </c>
      <c r="AY125" s="57">
        <f t="shared" si="193"/>
        <v>0</v>
      </c>
      <c r="AZ125" s="57">
        <f t="shared" si="193"/>
        <v>0</v>
      </c>
      <c r="BA125" s="57">
        <f t="shared" si="193"/>
        <v>0</v>
      </c>
      <c r="BB125" s="57"/>
      <c r="BC125" s="57">
        <f t="shared" si="193"/>
        <v>0</v>
      </c>
      <c r="BD125" s="57">
        <f t="shared" si="193"/>
        <v>0</v>
      </c>
      <c r="BE125" s="28">
        <f t="shared" si="193"/>
        <v>0</v>
      </c>
      <c r="BF125" s="57">
        <f t="shared" si="193"/>
        <v>0</v>
      </c>
      <c r="BG125" s="57">
        <f t="shared" si="193"/>
        <v>0</v>
      </c>
      <c r="BH125" s="57">
        <f t="shared" si="193"/>
        <v>0</v>
      </c>
      <c r="BI125" s="57"/>
      <c r="BJ125" s="57">
        <f t="shared" si="193"/>
        <v>0</v>
      </c>
      <c r="BK125" s="57">
        <f t="shared" si="193"/>
        <v>0</v>
      </c>
      <c r="BL125" s="28">
        <f t="shared" si="193"/>
        <v>0</v>
      </c>
      <c r="BM125" s="57">
        <f t="shared" si="193"/>
        <v>0</v>
      </c>
      <c r="BN125" s="57">
        <f t="shared" si="193"/>
        <v>0</v>
      </c>
      <c r="BO125" s="57">
        <f t="shared" si="193"/>
        <v>0</v>
      </c>
      <c r="BP125" s="57"/>
      <c r="BQ125" s="57">
        <f t="shared" si="193"/>
        <v>0</v>
      </c>
      <c r="BR125" s="57">
        <f t="shared" si="193"/>
        <v>0</v>
      </c>
      <c r="BS125" s="28">
        <f t="shared" si="193"/>
        <v>0</v>
      </c>
      <c r="BT125" s="57">
        <f t="shared" si="193"/>
        <v>0</v>
      </c>
      <c r="BU125" s="57">
        <f t="shared" si="193"/>
        <v>0</v>
      </c>
      <c r="BV125" s="57">
        <f t="shared" si="193"/>
        <v>0</v>
      </c>
      <c r="BW125" s="57"/>
      <c r="BX125" s="57">
        <f t="shared" si="193"/>
        <v>0</v>
      </c>
      <c r="BY125" s="57">
        <f t="shared" si="193"/>
        <v>0</v>
      </c>
      <c r="BZ125" s="28">
        <f t="shared" si="193"/>
        <v>0</v>
      </c>
      <c r="CA125" s="57">
        <f t="shared" si="193"/>
        <v>0</v>
      </c>
      <c r="CB125" s="57">
        <f t="shared" si="193"/>
        <v>0</v>
      </c>
      <c r="CC125" s="57">
        <f t="shared" si="193"/>
        <v>0</v>
      </c>
      <c r="CD125" s="57"/>
      <c r="CE125" s="57">
        <f t="shared" si="193"/>
        <v>0</v>
      </c>
      <c r="CF125" s="57">
        <f t="shared" si="193"/>
        <v>0</v>
      </c>
      <c r="CG125" s="28">
        <f t="shared" si="193"/>
        <v>0</v>
      </c>
    </row>
    <row r="126" spans="1:85" ht="9" hidden="1" customHeight="1" x14ac:dyDescent="0.15">
      <c r="A126" s="32" t="s">
        <v>75</v>
      </c>
      <c r="B126" s="58"/>
      <c r="C126" s="32"/>
      <c r="D126" s="32"/>
      <c r="E126" s="32"/>
      <c r="F126" s="32"/>
      <c r="G126" s="34"/>
      <c r="H126" s="34"/>
      <c r="I126" s="34"/>
      <c r="J126" s="34"/>
      <c r="K126" s="34"/>
      <c r="L126" s="34"/>
      <c r="M126" s="270"/>
      <c r="N126" s="34"/>
      <c r="O126" s="34"/>
      <c r="P126" s="32"/>
      <c r="Q126" s="32"/>
      <c r="R126" s="32"/>
      <c r="S126" s="32"/>
      <c r="T126" s="32"/>
      <c r="U126" s="32"/>
      <c r="V126" s="305"/>
      <c r="W126" s="32"/>
      <c r="X126" s="32"/>
      <c r="Y126" s="32"/>
      <c r="Z126" s="32"/>
      <c r="AA126" s="32"/>
      <c r="AB126" s="32"/>
      <c r="AC126" s="305"/>
      <c r="AD126" s="32"/>
      <c r="AE126" s="32"/>
      <c r="AF126" s="32"/>
      <c r="AG126" s="32"/>
      <c r="AH126" s="32"/>
      <c r="AI126" s="32"/>
      <c r="AJ126" s="305"/>
      <c r="AK126" s="32"/>
      <c r="AL126" s="32"/>
      <c r="AM126" s="32"/>
      <c r="AN126" s="32"/>
      <c r="AO126" s="32"/>
      <c r="AP126" s="32"/>
      <c r="AQ126" s="305"/>
      <c r="AR126" s="32"/>
      <c r="AS126" s="32"/>
      <c r="AT126" s="32"/>
      <c r="AU126" s="32"/>
      <c r="AV126" s="32"/>
      <c r="AW126" s="32"/>
      <c r="AX126" s="305"/>
      <c r="AY126" s="32"/>
      <c r="AZ126" s="32"/>
      <c r="BA126" s="32"/>
      <c r="BB126" s="32"/>
      <c r="BC126" s="32"/>
      <c r="BD126" s="32"/>
      <c r="BE126" s="305"/>
      <c r="BF126" s="32"/>
      <c r="BG126" s="32"/>
      <c r="BH126" s="32"/>
      <c r="BI126" s="32"/>
      <c r="BJ126" s="32"/>
      <c r="BK126" s="32"/>
      <c r="BL126" s="34"/>
      <c r="BM126" s="32"/>
      <c r="BN126" s="32"/>
      <c r="BO126" s="32"/>
      <c r="BP126" s="32"/>
      <c r="BQ126" s="32"/>
      <c r="BR126" s="32"/>
      <c r="BS126" s="305"/>
      <c r="BT126" s="32"/>
      <c r="BU126" s="32"/>
      <c r="BV126" s="32"/>
      <c r="BW126" s="32"/>
      <c r="BX126" s="32"/>
      <c r="BY126" s="32"/>
      <c r="BZ126" s="305"/>
      <c r="CA126" s="32"/>
      <c r="CB126" s="32"/>
      <c r="CC126" s="32"/>
      <c r="CD126" s="32"/>
      <c r="CE126" s="32"/>
      <c r="CF126" s="32"/>
      <c r="CG126" s="305"/>
    </row>
    <row r="127" spans="1:85" ht="7.5" customHeight="1" x14ac:dyDescent="0.15">
      <c r="A127" s="22"/>
      <c r="B127" s="59"/>
      <c r="C127" s="22"/>
      <c r="D127" s="22"/>
      <c r="E127" s="22"/>
      <c r="F127" s="22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22"/>
      <c r="V127" s="21"/>
      <c r="W127" s="22"/>
      <c r="X127" s="22"/>
      <c r="Y127" s="22"/>
      <c r="Z127" s="22"/>
      <c r="AA127" s="22"/>
      <c r="AB127" s="22"/>
      <c r="AC127" s="21"/>
      <c r="AD127" s="22"/>
      <c r="AE127" s="22"/>
      <c r="AF127" s="22"/>
      <c r="AG127" s="22"/>
      <c r="AH127" s="22"/>
      <c r="AI127" s="22"/>
      <c r="AJ127" s="21"/>
      <c r="AK127" s="22"/>
      <c r="AL127" s="22"/>
      <c r="AM127" s="22"/>
      <c r="AN127" s="22"/>
      <c r="AO127" s="22"/>
      <c r="AP127" s="22"/>
      <c r="AQ127" s="21"/>
      <c r="AR127" s="22"/>
      <c r="AS127" s="22"/>
      <c r="AT127" s="22"/>
      <c r="AU127" s="22"/>
      <c r="AV127" s="22"/>
      <c r="AW127" s="22"/>
      <c r="AX127" s="21"/>
      <c r="AY127" s="22"/>
      <c r="AZ127" s="22"/>
      <c r="BA127" s="22"/>
      <c r="BB127" s="22"/>
      <c r="BC127" s="22"/>
      <c r="BD127" s="22"/>
      <c r="BE127" s="21"/>
      <c r="BF127" s="22"/>
      <c r="BG127" s="22"/>
      <c r="BH127" s="22"/>
      <c r="BI127" s="22"/>
      <c r="BJ127" s="22"/>
      <c r="BK127" s="22"/>
      <c r="BL127" s="21"/>
      <c r="BM127" s="22"/>
      <c r="BN127" s="22"/>
      <c r="BO127" s="22"/>
      <c r="BP127" s="22"/>
      <c r="BQ127" s="22"/>
      <c r="BR127" s="22"/>
      <c r="BS127" s="21"/>
      <c r="BT127" s="22"/>
      <c r="BU127" s="22"/>
      <c r="BV127" s="22"/>
      <c r="BW127" s="22"/>
      <c r="BX127" s="22"/>
      <c r="BY127" s="22"/>
      <c r="BZ127" s="21"/>
      <c r="CA127" s="22"/>
      <c r="CB127" s="22"/>
      <c r="CC127" s="22"/>
      <c r="CD127" s="22"/>
      <c r="CE127" s="22"/>
      <c r="CF127" s="22"/>
      <c r="CG127" s="21"/>
    </row>
    <row r="128" spans="1:85" ht="10.5" hidden="1" customHeight="1" thickBot="1" x14ac:dyDescent="0.2">
      <c r="A128" s="52" t="s">
        <v>98</v>
      </c>
      <c r="B128" s="53"/>
      <c r="C128" s="54"/>
      <c r="D128" s="54"/>
      <c r="E128" s="54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6"/>
      <c r="Q128" s="56"/>
      <c r="R128" s="56"/>
      <c r="S128" s="56"/>
      <c r="T128" s="56"/>
      <c r="U128" s="56"/>
      <c r="V128" s="55"/>
      <c r="W128" s="56"/>
      <c r="X128" s="56"/>
      <c r="Y128" s="56"/>
      <c r="Z128" s="56"/>
      <c r="AA128" s="56"/>
      <c r="AB128" s="56"/>
      <c r="AC128" s="55"/>
      <c r="AD128" s="56"/>
      <c r="AE128" s="56"/>
      <c r="AF128" s="56"/>
      <c r="AG128" s="56"/>
      <c r="AH128" s="56"/>
      <c r="AI128" s="56"/>
      <c r="AJ128" s="55"/>
      <c r="AK128" s="56"/>
      <c r="AL128" s="56"/>
      <c r="AM128" s="56"/>
      <c r="AN128" s="56"/>
      <c r="AO128" s="56"/>
      <c r="AP128" s="56"/>
      <c r="AQ128" s="55"/>
      <c r="AR128" s="56"/>
      <c r="AS128" s="56"/>
      <c r="AT128" s="56"/>
      <c r="AU128" s="56"/>
      <c r="AV128" s="56"/>
      <c r="AW128" s="56"/>
      <c r="AX128" s="55"/>
      <c r="AY128" s="56"/>
      <c r="AZ128" s="56"/>
      <c r="BA128" s="56"/>
      <c r="BB128" s="56"/>
      <c r="BC128" s="56"/>
      <c r="BD128" s="56"/>
      <c r="BE128" s="55"/>
      <c r="BF128" s="56"/>
      <c r="BG128" s="56"/>
      <c r="BH128" s="56"/>
      <c r="BI128" s="56"/>
      <c r="BJ128" s="56"/>
      <c r="BK128" s="56"/>
      <c r="BL128" s="55"/>
      <c r="BM128" s="56"/>
      <c r="BN128" s="56"/>
      <c r="BO128" s="56"/>
      <c r="BP128" s="56"/>
      <c r="BQ128" s="56"/>
      <c r="BR128" s="56"/>
      <c r="BS128" s="55"/>
      <c r="BT128" s="56"/>
      <c r="BU128" s="56"/>
      <c r="BV128" s="56"/>
      <c r="BW128" s="56"/>
      <c r="BX128" s="56"/>
      <c r="BY128" s="56"/>
      <c r="BZ128" s="55"/>
      <c r="CA128" s="56"/>
      <c r="CB128" s="56"/>
      <c r="CC128" s="56"/>
      <c r="CD128" s="56"/>
      <c r="CE128" s="56"/>
      <c r="CF128" s="56"/>
      <c r="CG128" s="55"/>
    </row>
    <row r="129" spans="1:85" ht="21" hidden="1" customHeight="1" x14ac:dyDescent="0.15">
      <c r="A129" s="48" t="s">
        <v>90</v>
      </c>
      <c r="B129" s="25"/>
      <c r="C129" s="45"/>
      <c r="D129" s="47"/>
      <c r="E129" s="47"/>
      <c r="F129" s="47"/>
      <c r="G129" s="28">
        <f>V129+AC129+AJ129+AQ129+AX129+BE129+BL129+BS129+BZ129+CG129</f>
        <v>0</v>
      </c>
      <c r="H129" s="28">
        <f t="shared" ref="H129" si="194">O129+I129</f>
        <v>0</v>
      </c>
      <c r="I129" s="238">
        <f t="shared" ref="I129" si="195">SUM(J129:N129)</f>
        <v>0</v>
      </c>
      <c r="J129" s="238">
        <f>P129+W129+AD129+AK129+AR129+AY129+BF129+BM129+BT129+CA129</f>
        <v>0</v>
      </c>
      <c r="K129" s="238">
        <f>Q129+X129+AE129+AL129+AS129+AZ129+BG129+BN129+BU129+CB129</f>
        <v>0</v>
      </c>
      <c r="L129" s="238">
        <f>R129+Y129+AF129+AM129+AT129+BA129+BH129+BO129+BV129+CC129</f>
        <v>0</v>
      </c>
      <c r="M129" s="266"/>
      <c r="N129" s="238">
        <f>T129+AA129+AH129+AO129+AV129+BC129+BJ129+BQ129+BX129+CE129</f>
        <v>0</v>
      </c>
      <c r="O129" s="238">
        <f t="shared" ref="O129" si="196">U129+AB129+AI129+AP129+AW129+BD129+BK129+BR129++BY129+CF129</f>
        <v>0</v>
      </c>
      <c r="P129" s="48"/>
      <c r="Q129" s="48"/>
      <c r="R129" s="48"/>
      <c r="S129" s="48"/>
      <c r="T129" s="48"/>
      <c r="U129" s="48"/>
      <c r="V129" s="49">
        <f>SUM(P129:U129)/36</f>
        <v>0</v>
      </c>
      <c r="W129" s="48"/>
      <c r="X129" s="48"/>
      <c r="Y129" s="48"/>
      <c r="Z129" s="48"/>
      <c r="AA129" s="48"/>
      <c r="AB129" s="48"/>
      <c r="AC129" s="49">
        <f>SUM(W129:AB129)/36</f>
        <v>0</v>
      </c>
      <c r="AD129" s="48"/>
      <c r="AE129" s="48"/>
      <c r="AF129" s="48"/>
      <c r="AG129" s="48"/>
      <c r="AH129" s="48"/>
      <c r="AI129" s="48"/>
      <c r="AJ129" s="49">
        <f>SUM(AD129:AI129)/36</f>
        <v>0</v>
      </c>
      <c r="AK129" s="48"/>
      <c r="AL129" s="48"/>
      <c r="AM129" s="48"/>
      <c r="AN129" s="48"/>
      <c r="AO129" s="48"/>
      <c r="AP129" s="48"/>
      <c r="AQ129" s="49">
        <f>SUM(AK129:AP129)/36</f>
        <v>0</v>
      </c>
      <c r="AR129" s="48"/>
      <c r="AS129" s="48"/>
      <c r="AT129" s="48"/>
      <c r="AU129" s="48"/>
      <c r="AV129" s="48"/>
      <c r="AW129" s="48"/>
      <c r="AX129" s="49">
        <f>SUM(AR129:AW129)/36</f>
        <v>0</v>
      </c>
      <c r="AY129" s="48"/>
      <c r="AZ129" s="48"/>
      <c r="BA129" s="48"/>
      <c r="BB129" s="48"/>
      <c r="BC129" s="48"/>
      <c r="BD129" s="48"/>
      <c r="BE129" s="49">
        <f>SUM(AY129:BD129)/36</f>
        <v>0</v>
      </c>
      <c r="BF129" s="48"/>
      <c r="BG129" s="48"/>
      <c r="BH129" s="48"/>
      <c r="BI129" s="48"/>
      <c r="BJ129" s="48"/>
      <c r="BK129" s="48"/>
      <c r="BL129" s="49">
        <f>SUM(BF129:BK129)/36</f>
        <v>0</v>
      </c>
      <c r="BM129" s="48"/>
      <c r="BN129" s="48"/>
      <c r="BO129" s="48"/>
      <c r="BP129" s="48"/>
      <c r="BQ129" s="48"/>
      <c r="BR129" s="48"/>
      <c r="BS129" s="49">
        <f>SUM(BM129:BR129)/36</f>
        <v>0</v>
      </c>
      <c r="BT129" s="48"/>
      <c r="BU129" s="48"/>
      <c r="BV129" s="48"/>
      <c r="BW129" s="48"/>
      <c r="BX129" s="48"/>
      <c r="BY129" s="48"/>
      <c r="BZ129" s="49">
        <f>SUM(BT129:BY129)/36</f>
        <v>0</v>
      </c>
      <c r="CA129" s="48"/>
      <c r="CB129" s="48"/>
      <c r="CC129" s="48"/>
      <c r="CD129" s="48"/>
      <c r="CE129" s="48"/>
      <c r="CF129" s="48"/>
      <c r="CG129" s="49">
        <f>SUM(CA129:CF129)/36</f>
        <v>0</v>
      </c>
    </row>
    <row r="130" spans="1:85" ht="21" hidden="1" customHeight="1" x14ac:dyDescent="0.15">
      <c r="A130" s="30" t="s">
        <v>91</v>
      </c>
      <c r="B130" s="31"/>
      <c r="C130" s="57">
        <f t="shared" ref="C130:CG130" si="197">C129</f>
        <v>0</v>
      </c>
      <c r="D130" s="57">
        <f t="shared" si="197"/>
        <v>0</v>
      </c>
      <c r="E130" s="57">
        <f t="shared" si="197"/>
        <v>0</v>
      </c>
      <c r="F130" s="57">
        <f t="shared" si="197"/>
        <v>0</v>
      </c>
      <c r="G130" s="28">
        <f t="shared" si="197"/>
        <v>0</v>
      </c>
      <c r="H130" s="28">
        <f t="shared" si="197"/>
        <v>0</v>
      </c>
      <c r="I130" s="28">
        <f t="shared" si="197"/>
        <v>0</v>
      </c>
      <c r="J130" s="28">
        <f t="shared" si="197"/>
        <v>0</v>
      </c>
      <c r="K130" s="28">
        <f t="shared" si="197"/>
        <v>0</v>
      </c>
      <c r="L130" s="28">
        <f t="shared" si="197"/>
        <v>0</v>
      </c>
      <c r="M130" s="28"/>
      <c r="N130" s="28">
        <f t="shared" si="197"/>
        <v>0</v>
      </c>
      <c r="O130" s="28">
        <f t="shared" si="197"/>
        <v>0</v>
      </c>
      <c r="P130" s="57">
        <f t="shared" si="197"/>
        <v>0</v>
      </c>
      <c r="Q130" s="57">
        <f t="shared" si="197"/>
        <v>0</v>
      </c>
      <c r="R130" s="57">
        <f t="shared" si="197"/>
        <v>0</v>
      </c>
      <c r="S130" s="57"/>
      <c r="T130" s="57">
        <f t="shared" si="197"/>
        <v>0</v>
      </c>
      <c r="U130" s="57">
        <f t="shared" si="197"/>
        <v>0</v>
      </c>
      <c r="V130" s="28">
        <f t="shared" si="197"/>
        <v>0</v>
      </c>
      <c r="W130" s="57">
        <f t="shared" si="197"/>
        <v>0</v>
      </c>
      <c r="X130" s="57">
        <f t="shared" si="197"/>
        <v>0</v>
      </c>
      <c r="Y130" s="57">
        <f t="shared" si="197"/>
        <v>0</v>
      </c>
      <c r="Z130" s="57"/>
      <c r="AA130" s="57">
        <f t="shared" si="197"/>
        <v>0</v>
      </c>
      <c r="AB130" s="57">
        <f t="shared" si="197"/>
        <v>0</v>
      </c>
      <c r="AC130" s="28">
        <f t="shared" si="197"/>
        <v>0</v>
      </c>
      <c r="AD130" s="57">
        <f t="shared" si="197"/>
        <v>0</v>
      </c>
      <c r="AE130" s="57">
        <f t="shared" si="197"/>
        <v>0</v>
      </c>
      <c r="AF130" s="57">
        <f t="shared" si="197"/>
        <v>0</v>
      </c>
      <c r="AG130" s="57"/>
      <c r="AH130" s="57">
        <f t="shared" si="197"/>
        <v>0</v>
      </c>
      <c r="AI130" s="57">
        <f t="shared" si="197"/>
        <v>0</v>
      </c>
      <c r="AJ130" s="28">
        <f t="shared" si="197"/>
        <v>0</v>
      </c>
      <c r="AK130" s="57">
        <f t="shared" si="197"/>
        <v>0</v>
      </c>
      <c r="AL130" s="57">
        <f t="shared" si="197"/>
        <v>0</v>
      </c>
      <c r="AM130" s="57">
        <f t="shared" si="197"/>
        <v>0</v>
      </c>
      <c r="AN130" s="57"/>
      <c r="AO130" s="57">
        <f t="shared" si="197"/>
        <v>0</v>
      </c>
      <c r="AP130" s="57">
        <f t="shared" si="197"/>
        <v>0</v>
      </c>
      <c r="AQ130" s="28">
        <f t="shared" si="197"/>
        <v>0</v>
      </c>
      <c r="AR130" s="57">
        <f t="shared" si="197"/>
        <v>0</v>
      </c>
      <c r="AS130" s="57">
        <f t="shared" si="197"/>
        <v>0</v>
      </c>
      <c r="AT130" s="57">
        <f t="shared" si="197"/>
        <v>0</v>
      </c>
      <c r="AU130" s="57"/>
      <c r="AV130" s="57">
        <f t="shared" si="197"/>
        <v>0</v>
      </c>
      <c r="AW130" s="57">
        <f t="shared" si="197"/>
        <v>0</v>
      </c>
      <c r="AX130" s="28">
        <f t="shared" si="197"/>
        <v>0</v>
      </c>
      <c r="AY130" s="57">
        <f t="shared" si="197"/>
        <v>0</v>
      </c>
      <c r="AZ130" s="57">
        <f t="shared" si="197"/>
        <v>0</v>
      </c>
      <c r="BA130" s="57">
        <f t="shared" si="197"/>
        <v>0</v>
      </c>
      <c r="BB130" s="57"/>
      <c r="BC130" s="57">
        <f t="shared" si="197"/>
        <v>0</v>
      </c>
      <c r="BD130" s="57">
        <f t="shared" si="197"/>
        <v>0</v>
      </c>
      <c r="BE130" s="28">
        <f t="shared" si="197"/>
        <v>0</v>
      </c>
      <c r="BF130" s="57">
        <f t="shared" si="197"/>
        <v>0</v>
      </c>
      <c r="BG130" s="57">
        <f t="shared" si="197"/>
        <v>0</v>
      </c>
      <c r="BH130" s="57">
        <f t="shared" si="197"/>
        <v>0</v>
      </c>
      <c r="BI130" s="57"/>
      <c r="BJ130" s="57">
        <f t="shared" si="197"/>
        <v>0</v>
      </c>
      <c r="BK130" s="57">
        <f t="shared" si="197"/>
        <v>0</v>
      </c>
      <c r="BL130" s="28">
        <f t="shared" si="197"/>
        <v>0</v>
      </c>
      <c r="BM130" s="57">
        <f t="shared" si="197"/>
        <v>0</v>
      </c>
      <c r="BN130" s="57">
        <f t="shared" si="197"/>
        <v>0</v>
      </c>
      <c r="BO130" s="57">
        <f t="shared" si="197"/>
        <v>0</v>
      </c>
      <c r="BP130" s="57"/>
      <c r="BQ130" s="57">
        <f t="shared" si="197"/>
        <v>0</v>
      </c>
      <c r="BR130" s="57">
        <f t="shared" si="197"/>
        <v>0</v>
      </c>
      <c r="BS130" s="28">
        <f t="shared" si="197"/>
        <v>0</v>
      </c>
      <c r="BT130" s="57">
        <f t="shared" si="197"/>
        <v>0</v>
      </c>
      <c r="BU130" s="57">
        <f t="shared" si="197"/>
        <v>0</v>
      </c>
      <c r="BV130" s="57">
        <f t="shared" si="197"/>
        <v>0</v>
      </c>
      <c r="BW130" s="57"/>
      <c r="BX130" s="57">
        <f t="shared" si="197"/>
        <v>0</v>
      </c>
      <c r="BY130" s="57">
        <f t="shared" si="197"/>
        <v>0</v>
      </c>
      <c r="BZ130" s="28">
        <f t="shared" si="197"/>
        <v>0</v>
      </c>
      <c r="CA130" s="57">
        <f t="shared" si="197"/>
        <v>0</v>
      </c>
      <c r="CB130" s="57">
        <f t="shared" si="197"/>
        <v>0</v>
      </c>
      <c r="CC130" s="57">
        <f t="shared" si="197"/>
        <v>0</v>
      </c>
      <c r="CD130" s="57"/>
      <c r="CE130" s="57">
        <f t="shared" si="197"/>
        <v>0</v>
      </c>
      <c r="CF130" s="57">
        <f t="shared" si="197"/>
        <v>0</v>
      </c>
      <c r="CG130" s="28">
        <f t="shared" si="197"/>
        <v>0</v>
      </c>
    </row>
    <row r="131" spans="1:85" ht="10.5" hidden="1" customHeight="1" x14ac:dyDescent="0.15">
      <c r="A131" s="32" t="s">
        <v>75</v>
      </c>
      <c r="B131" s="58"/>
      <c r="C131" s="32"/>
      <c r="D131" s="32"/>
      <c r="E131" s="32"/>
      <c r="F131" s="32"/>
      <c r="G131" s="34"/>
      <c r="H131" s="34"/>
      <c r="I131" s="34"/>
      <c r="J131" s="34"/>
      <c r="K131" s="34"/>
      <c r="L131" s="34"/>
      <c r="M131" s="270"/>
      <c r="N131" s="34"/>
      <c r="O131" s="34"/>
      <c r="P131" s="32"/>
      <c r="Q131" s="32"/>
      <c r="R131" s="32"/>
      <c r="S131" s="32"/>
      <c r="T131" s="32"/>
      <c r="U131" s="32"/>
      <c r="V131" s="305"/>
      <c r="W131" s="32"/>
      <c r="X131" s="32"/>
      <c r="Y131" s="32"/>
      <c r="Z131" s="32"/>
      <c r="AA131" s="32"/>
      <c r="AB131" s="32"/>
      <c r="AC131" s="305"/>
      <c r="AD131" s="32"/>
      <c r="AE131" s="32"/>
      <c r="AF131" s="32"/>
      <c r="AG131" s="32"/>
      <c r="AH131" s="32"/>
      <c r="AI131" s="32"/>
      <c r="AJ131" s="305"/>
      <c r="AK131" s="32"/>
      <c r="AL131" s="32"/>
      <c r="AM131" s="32"/>
      <c r="AN131" s="32"/>
      <c r="AO131" s="32"/>
      <c r="AP131" s="32"/>
      <c r="AQ131" s="305"/>
      <c r="AR131" s="32"/>
      <c r="AS131" s="32"/>
      <c r="AT131" s="32"/>
      <c r="AU131" s="32"/>
      <c r="AV131" s="32"/>
      <c r="AW131" s="32"/>
      <c r="AX131" s="305"/>
      <c r="AY131" s="32"/>
      <c r="AZ131" s="32"/>
      <c r="BA131" s="32"/>
      <c r="BB131" s="32"/>
      <c r="BC131" s="32"/>
      <c r="BD131" s="32"/>
      <c r="BE131" s="305"/>
      <c r="BF131" s="32"/>
      <c r="BG131" s="32"/>
      <c r="BH131" s="32"/>
      <c r="BI131" s="32"/>
      <c r="BJ131" s="32"/>
      <c r="BK131" s="32"/>
      <c r="BL131" s="34"/>
      <c r="BM131" s="32"/>
      <c r="BN131" s="32"/>
      <c r="BO131" s="32"/>
      <c r="BP131" s="32"/>
      <c r="BQ131" s="32"/>
      <c r="BR131" s="32"/>
      <c r="BS131" s="305"/>
      <c r="BT131" s="32"/>
      <c r="BU131" s="32"/>
      <c r="BV131" s="32"/>
      <c r="BW131" s="32"/>
      <c r="BX131" s="32"/>
      <c r="BY131" s="32"/>
      <c r="BZ131" s="305"/>
      <c r="CA131" s="32"/>
      <c r="CB131" s="32"/>
      <c r="CC131" s="32"/>
      <c r="CD131" s="32"/>
      <c r="CE131" s="32"/>
      <c r="CF131" s="32"/>
      <c r="CG131" s="305"/>
    </row>
    <row r="132" spans="1:85" ht="10.5" hidden="1" customHeight="1" x14ac:dyDescent="0.15">
      <c r="A132" s="22"/>
      <c r="B132" s="59"/>
      <c r="C132" s="22"/>
      <c r="D132" s="22"/>
      <c r="E132" s="22"/>
      <c r="F132" s="22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22"/>
      <c r="V132" s="21"/>
      <c r="W132" s="22"/>
      <c r="X132" s="22"/>
      <c r="Y132" s="22"/>
      <c r="Z132" s="22"/>
      <c r="AA132" s="22"/>
      <c r="AB132" s="22"/>
      <c r="AC132" s="21"/>
      <c r="AD132" s="22"/>
      <c r="AE132" s="22"/>
      <c r="AF132" s="22"/>
      <c r="AG132" s="22"/>
      <c r="AH132" s="22"/>
      <c r="AI132" s="22"/>
      <c r="AJ132" s="21"/>
      <c r="AK132" s="22"/>
      <c r="AL132" s="22"/>
      <c r="AM132" s="22"/>
      <c r="AN132" s="22"/>
      <c r="AO132" s="22"/>
      <c r="AP132" s="22"/>
      <c r="AQ132" s="21"/>
      <c r="AR132" s="22"/>
      <c r="AS132" s="22"/>
      <c r="AT132" s="22"/>
      <c r="AU132" s="22"/>
      <c r="AV132" s="22"/>
      <c r="AW132" s="22"/>
      <c r="AX132" s="21"/>
      <c r="AY132" s="22"/>
      <c r="AZ132" s="22"/>
      <c r="BA132" s="22"/>
      <c r="BB132" s="22"/>
      <c r="BC132" s="22"/>
      <c r="BD132" s="22"/>
      <c r="BE132" s="21"/>
      <c r="BF132" s="22"/>
      <c r="BG132" s="22"/>
      <c r="BH132" s="22"/>
      <c r="BI132" s="22"/>
      <c r="BJ132" s="22"/>
      <c r="BK132" s="22"/>
      <c r="BL132" s="21"/>
      <c r="BM132" s="22"/>
      <c r="BN132" s="22"/>
      <c r="BO132" s="22"/>
      <c r="BP132" s="22"/>
      <c r="BQ132" s="22"/>
      <c r="BR132" s="22"/>
      <c r="BS132" s="21"/>
      <c r="BT132" s="22"/>
      <c r="BU132" s="22"/>
      <c r="BV132" s="22"/>
      <c r="BW132" s="22"/>
      <c r="BX132" s="22"/>
      <c r="BY132" s="22"/>
      <c r="BZ132" s="21"/>
      <c r="CA132" s="22"/>
      <c r="CB132" s="22"/>
      <c r="CC132" s="22"/>
      <c r="CD132" s="22"/>
      <c r="CE132" s="22"/>
      <c r="CF132" s="22"/>
      <c r="CG132" s="21"/>
    </row>
    <row r="133" spans="1:85" ht="10.5" hidden="1" customHeight="1" thickBot="1" x14ac:dyDescent="0.2">
      <c r="A133" s="52" t="s">
        <v>99</v>
      </c>
      <c r="B133" s="53"/>
      <c r="C133" s="54"/>
      <c r="D133" s="54"/>
      <c r="E133" s="54"/>
      <c r="F133" s="54"/>
      <c r="G133" s="55"/>
      <c r="H133" s="55"/>
      <c r="I133" s="55"/>
      <c r="J133" s="55"/>
      <c r="K133" s="55"/>
      <c r="L133" s="55"/>
      <c r="M133" s="55"/>
      <c r="N133" s="55"/>
      <c r="O133" s="55"/>
      <c r="P133" s="56"/>
      <c r="Q133" s="56"/>
      <c r="R133" s="56"/>
      <c r="S133" s="56"/>
      <c r="T133" s="56"/>
      <c r="U133" s="56"/>
      <c r="V133" s="55"/>
      <c r="W133" s="56"/>
      <c r="X133" s="56"/>
      <c r="Y133" s="56"/>
      <c r="Z133" s="56"/>
      <c r="AA133" s="56"/>
      <c r="AB133" s="56"/>
      <c r="AC133" s="55"/>
      <c r="AD133" s="56"/>
      <c r="AE133" s="56"/>
      <c r="AF133" s="56"/>
      <c r="AG133" s="56"/>
      <c r="AH133" s="56"/>
      <c r="AI133" s="56"/>
      <c r="AJ133" s="55"/>
      <c r="AK133" s="56"/>
      <c r="AL133" s="56"/>
      <c r="AM133" s="56"/>
      <c r="AN133" s="56"/>
      <c r="AO133" s="56"/>
      <c r="AP133" s="56"/>
      <c r="AQ133" s="55"/>
      <c r="AR133" s="56"/>
      <c r="AS133" s="56"/>
      <c r="AT133" s="56"/>
      <c r="AU133" s="56"/>
      <c r="AV133" s="56"/>
      <c r="AW133" s="56"/>
      <c r="AX133" s="55"/>
      <c r="AY133" s="56"/>
      <c r="AZ133" s="56"/>
      <c r="BA133" s="56"/>
      <c r="BB133" s="56"/>
      <c r="BC133" s="56"/>
      <c r="BD133" s="56"/>
      <c r="BE133" s="55"/>
      <c r="BF133" s="56"/>
      <c r="BG133" s="56"/>
      <c r="BH133" s="56"/>
      <c r="BI133" s="56"/>
      <c r="BJ133" s="56"/>
      <c r="BK133" s="56"/>
      <c r="BL133" s="55"/>
      <c r="BM133" s="56"/>
      <c r="BN133" s="56"/>
      <c r="BO133" s="56"/>
      <c r="BP133" s="56"/>
      <c r="BQ133" s="56"/>
      <c r="BR133" s="56"/>
      <c r="BS133" s="55"/>
      <c r="BT133" s="56"/>
      <c r="BU133" s="56"/>
      <c r="BV133" s="56"/>
      <c r="BW133" s="56"/>
      <c r="BX133" s="56"/>
      <c r="BY133" s="56"/>
      <c r="BZ133" s="55"/>
      <c r="CA133" s="56"/>
      <c r="CB133" s="56"/>
      <c r="CC133" s="56"/>
      <c r="CD133" s="56"/>
      <c r="CE133" s="56"/>
      <c r="CF133" s="56"/>
      <c r="CG133" s="55"/>
    </row>
    <row r="134" spans="1:85" ht="21" hidden="1" customHeight="1" x14ac:dyDescent="0.15">
      <c r="A134" s="48" t="s">
        <v>90</v>
      </c>
      <c r="B134" s="25"/>
      <c r="C134" s="45"/>
      <c r="D134" s="47"/>
      <c r="E134" s="47"/>
      <c r="F134" s="47"/>
      <c r="G134" s="28">
        <f>V134+AC134+AJ134+AQ134+AX134+BE134+BL134+BS134+BZ134+CG134</f>
        <v>0</v>
      </c>
      <c r="H134" s="28">
        <f t="shared" ref="H134" si="198">O134+I134</f>
        <v>0</v>
      </c>
      <c r="I134" s="238">
        <f t="shared" ref="I134" si="199">SUM(J134:N134)</f>
        <v>0</v>
      </c>
      <c r="J134" s="238">
        <f>P134+W134+AD134+AK134+AR134+AY134+BF134+BM134+BT134+CA134</f>
        <v>0</v>
      </c>
      <c r="K134" s="238">
        <f>Q134+X134+AE134+AL134+AS134+AZ134+BG134+BN134+BU134+CB134</f>
        <v>0</v>
      </c>
      <c r="L134" s="238">
        <f>R134+Y134+AF134+AM134+AT134+BA134+BH134+BO134+BV134+CC134</f>
        <v>0</v>
      </c>
      <c r="M134" s="266"/>
      <c r="N134" s="238">
        <f>T134+AA134+AH134+AO134+AV134+BC134+BJ134+BQ134+BX134+CE134</f>
        <v>0</v>
      </c>
      <c r="O134" s="238">
        <f t="shared" ref="O134" si="200">U134+AB134+AI134+AP134+AW134+BD134+BK134+BR134++BY134+CF134</f>
        <v>0</v>
      </c>
      <c r="P134" s="48"/>
      <c r="Q134" s="48"/>
      <c r="R134" s="48"/>
      <c r="S134" s="48"/>
      <c r="T134" s="48"/>
      <c r="U134" s="48"/>
      <c r="V134" s="49">
        <f>SUM(P134:U134)/36</f>
        <v>0</v>
      </c>
      <c r="W134" s="48"/>
      <c r="X134" s="48"/>
      <c r="Y134" s="48"/>
      <c r="Z134" s="48"/>
      <c r="AA134" s="48"/>
      <c r="AB134" s="48"/>
      <c r="AC134" s="49">
        <f>SUM(W134:AB134)/36</f>
        <v>0</v>
      </c>
      <c r="AD134" s="48"/>
      <c r="AE134" s="48"/>
      <c r="AF134" s="48"/>
      <c r="AG134" s="48"/>
      <c r="AH134" s="48"/>
      <c r="AI134" s="48"/>
      <c r="AJ134" s="49">
        <f>SUM(AD134:AI134)/36</f>
        <v>0</v>
      </c>
      <c r="AK134" s="48"/>
      <c r="AL134" s="48"/>
      <c r="AM134" s="48"/>
      <c r="AN134" s="48"/>
      <c r="AO134" s="48"/>
      <c r="AP134" s="48"/>
      <c r="AQ134" s="49">
        <f>SUM(AK134:AP134)/36</f>
        <v>0</v>
      </c>
      <c r="AR134" s="48"/>
      <c r="AS134" s="48"/>
      <c r="AT134" s="48"/>
      <c r="AU134" s="48"/>
      <c r="AV134" s="48"/>
      <c r="AW134" s="48"/>
      <c r="AX134" s="49">
        <f>SUM(AR134:AW134)/36</f>
        <v>0</v>
      </c>
      <c r="AY134" s="48"/>
      <c r="AZ134" s="48"/>
      <c r="BA134" s="48"/>
      <c r="BB134" s="48"/>
      <c r="BC134" s="48"/>
      <c r="BD134" s="48"/>
      <c r="BE134" s="49">
        <f>SUM(AY134:BD134)/36</f>
        <v>0</v>
      </c>
      <c r="BF134" s="48"/>
      <c r="BG134" s="48"/>
      <c r="BH134" s="48"/>
      <c r="BI134" s="48"/>
      <c r="BJ134" s="48"/>
      <c r="BK134" s="48"/>
      <c r="BL134" s="49">
        <f>SUM(BF134:BK134)/36</f>
        <v>0</v>
      </c>
      <c r="BM134" s="48"/>
      <c r="BN134" s="48"/>
      <c r="BO134" s="48"/>
      <c r="BP134" s="48"/>
      <c r="BQ134" s="48"/>
      <c r="BR134" s="48"/>
      <c r="BS134" s="49">
        <f>SUM(BM134:BR134)/36</f>
        <v>0</v>
      </c>
      <c r="BT134" s="48"/>
      <c r="BU134" s="48"/>
      <c r="BV134" s="48"/>
      <c r="BW134" s="48"/>
      <c r="BX134" s="48"/>
      <c r="BY134" s="48"/>
      <c r="BZ134" s="49">
        <f>SUM(BT134:BY134)/36</f>
        <v>0</v>
      </c>
      <c r="CA134" s="48"/>
      <c r="CB134" s="48"/>
      <c r="CC134" s="48"/>
      <c r="CD134" s="48"/>
      <c r="CE134" s="48"/>
      <c r="CF134" s="48"/>
      <c r="CG134" s="49">
        <f>SUM(CA134:CF134)/36</f>
        <v>0</v>
      </c>
    </row>
    <row r="135" spans="1:85" ht="21" hidden="1" customHeight="1" x14ac:dyDescent="0.15">
      <c r="A135" s="30" t="s">
        <v>91</v>
      </c>
      <c r="B135" s="31"/>
      <c r="C135" s="57">
        <f t="shared" ref="C135:CG135" si="201">C134</f>
        <v>0</v>
      </c>
      <c r="D135" s="57">
        <f t="shared" si="201"/>
        <v>0</v>
      </c>
      <c r="E135" s="57">
        <f t="shared" si="201"/>
        <v>0</v>
      </c>
      <c r="F135" s="57">
        <f t="shared" si="201"/>
        <v>0</v>
      </c>
      <c r="G135" s="28">
        <f t="shared" si="201"/>
        <v>0</v>
      </c>
      <c r="H135" s="28">
        <f t="shared" si="201"/>
        <v>0</v>
      </c>
      <c r="I135" s="28">
        <f t="shared" si="201"/>
        <v>0</v>
      </c>
      <c r="J135" s="28">
        <f t="shared" si="201"/>
        <v>0</v>
      </c>
      <c r="K135" s="28">
        <f t="shared" si="201"/>
        <v>0</v>
      </c>
      <c r="L135" s="28">
        <f t="shared" si="201"/>
        <v>0</v>
      </c>
      <c r="M135" s="28"/>
      <c r="N135" s="28">
        <f t="shared" si="201"/>
        <v>0</v>
      </c>
      <c r="O135" s="28">
        <f t="shared" si="201"/>
        <v>0</v>
      </c>
      <c r="P135" s="57">
        <f t="shared" si="201"/>
        <v>0</v>
      </c>
      <c r="Q135" s="57">
        <f t="shared" si="201"/>
        <v>0</v>
      </c>
      <c r="R135" s="57">
        <f t="shared" si="201"/>
        <v>0</v>
      </c>
      <c r="S135" s="57"/>
      <c r="T135" s="57">
        <f t="shared" si="201"/>
        <v>0</v>
      </c>
      <c r="U135" s="57">
        <f t="shared" si="201"/>
        <v>0</v>
      </c>
      <c r="V135" s="28">
        <f t="shared" si="201"/>
        <v>0</v>
      </c>
      <c r="W135" s="57">
        <f t="shared" si="201"/>
        <v>0</v>
      </c>
      <c r="X135" s="57">
        <f t="shared" si="201"/>
        <v>0</v>
      </c>
      <c r="Y135" s="57">
        <f t="shared" si="201"/>
        <v>0</v>
      </c>
      <c r="Z135" s="57"/>
      <c r="AA135" s="57">
        <f t="shared" si="201"/>
        <v>0</v>
      </c>
      <c r="AB135" s="57">
        <f t="shared" si="201"/>
        <v>0</v>
      </c>
      <c r="AC135" s="28">
        <f t="shared" si="201"/>
        <v>0</v>
      </c>
      <c r="AD135" s="57">
        <f t="shared" si="201"/>
        <v>0</v>
      </c>
      <c r="AE135" s="57">
        <f t="shared" si="201"/>
        <v>0</v>
      </c>
      <c r="AF135" s="57">
        <f t="shared" si="201"/>
        <v>0</v>
      </c>
      <c r="AG135" s="57"/>
      <c r="AH135" s="57">
        <f t="shared" si="201"/>
        <v>0</v>
      </c>
      <c r="AI135" s="57">
        <f t="shared" si="201"/>
        <v>0</v>
      </c>
      <c r="AJ135" s="28">
        <f t="shared" si="201"/>
        <v>0</v>
      </c>
      <c r="AK135" s="57">
        <f t="shared" si="201"/>
        <v>0</v>
      </c>
      <c r="AL135" s="57">
        <f t="shared" si="201"/>
        <v>0</v>
      </c>
      <c r="AM135" s="57">
        <f t="shared" si="201"/>
        <v>0</v>
      </c>
      <c r="AN135" s="57"/>
      <c r="AO135" s="57">
        <f t="shared" si="201"/>
        <v>0</v>
      </c>
      <c r="AP135" s="57">
        <f t="shared" si="201"/>
        <v>0</v>
      </c>
      <c r="AQ135" s="28">
        <f t="shared" si="201"/>
        <v>0</v>
      </c>
      <c r="AR135" s="57">
        <f t="shared" si="201"/>
        <v>0</v>
      </c>
      <c r="AS135" s="57">
        <f t="shared" si="201"/>
        <v>0</v>
      </c>
      <c r="AT135" s="57">
        <f t="shared" si="201"/>
        <v>0</v>
      </c>
      <c r="AU135" s="57"/>
      <c r="AV135" s="57">
        <f t="shared" si="201"/>
        <v>0</v>
      </c>
      <c r="AW135" s="57">
        <f t="shared" si="201"/>
        <v>0</v>
      </c>
      <c r="AX135" s="28">
        <f t="shared" si="201"/>
        <v>0</v>
      </c>
      <c r="AY135" s="57">
        <f t="shared" si="201"/>
        <v>0</v>
      </c>
      <c r="AZ135" s="57">
        <f t="shared" si="201"/>
        <v>0</v>
      </c>
      <c r="BA135" s="57">
        <f t="shared" si="201"/>
        <v>0</v>
      </c>
      <c r="BB135" s="57"/>
      <c r="BC135" s="57">
        <f t="shared" si="201"/>
        <v>0</v>
      </c>
      <c r="BD135" s="57">
        <f t="shared" si="201"/>
        <v>0</v>
      </c>
      <c r="BE135" s="28">
        <f t="shared" si="201"/>
        <v>0</v>
      </c>
      <c r="BF135" s="57">
        <f t="shared" si="201"/>
        <v>0</v>
      </c>
      <c r="BG135" s="57">
        <f t="shared" si="201"/>
        <v>0</v>
      </c>
      <c r="BH135" s="57">
        <f t="shared" si="201"/>
        <v>0</v>
      </c>
      <c r="BI135" s="57"/>
      <c r="BJ135" s="57">
        <f t="shared" si="201"/>
        <v>0</v>
      </c>
      <c r="BK135" s="57">
        <f t="shared" si="201"/>
        <v>0</v>
      </c>
      <c r="BL135" s="28">
        <f t="shared" si="201"/>
        <v>0</v>
      </c>
      <c r="BM135" s="57">
        <f t="shared" si="201"/>
        <v>0</v>
      </c>
      <c r="BN135" s="57">
        <f t="shared" si="201"/>
        <v>0</v>
      </c>
      <c r="BO135" s="57">
        <f t="shared" si="201"/>
        <v>0</v>
      </c>
      <c r="BP135" s="57"/>
      <c r="BQ135" s="57">
        <f t="shared" si="201"/>
        <v>0</v>
      </c>
      <c r="BR135" s="57">
        <f t="shared" si="201"/>
        <v>0</v>
      </c>
      <c r="BS135" s="28">
        <f t="shared" si="201"/>
        <v>0</v>
      </c>
      <c r="BT135" s="57">
        <f t="shared" si="201"/>
        <v>0</v>
      </c>
      <c r="BU135" s="57">
        <f t="shared" si="201"/>
        <v>0</v>
      </c>
      <c r="BV135" s="57">
        <f t="shared" si="201"/>
        <v>0</v>
      </c>
      <c r="BW135" s="57"/>
      <c r="BX135" s="57">
        <f t="shared" si="201"/>
        <v>0</v>
      </c>
      <c r="BY135" s="57">
        <f t="shared" si="201"/>
        <v>0</v>
      </c>
      <c r="BZ135" s="28">
        <f t="shared" si="201"/>
        <v>0</v>
      </c>
      <c r="CA135" s="57">
        <f t="shared" si="201"/>
        <v>0</v>
      </c>
      <c r="CB135" s="57">
        <f t="shared" si="201"/>
        <v>0</v>
      </c>
      <c r="CC135" s="57">
        <f t="shared" si="201"/>
        <v>0</v>
      </c>
      <c r="CD135" s="57"/>
      <c r="CE135" s="57">
        <f t="shared" si="201"/>
        <v>0</v>
      </c>
      <c r="CF135" s="57">
        <f t="shared" si="201"/>
        <v>0</v>
      </c>
      <c r="CG135" s="28">
        <f t="shared" si="201"/>
        <v>0</v>
      </c>
    </row>
    <row r="136" spans="1:85" ht="10.5" hidden="1" customHeight="1" x14ac:dyDescent="0.15">
      <c r="A136" s="32" t="s">
        <v>75</v>
      </c>
      <c r="B136" s="58"/>
      <c r="C136" s="32"/>
      <c r="D136" s="32"/>
      <c r="E136" s="32"/>
      <c r="F136" s="32"/>
      <c r="G136" s="34"/>
      <c r="H136" s="34"/>
      <c r="I136" s="34"/>
      <c r="J136" s="34"/>
      <c r="K136" s="34"/>
      <c r="L136" s="34"/>
      <c r="M136" s="270"/>
      <c r="N136" s="34"/>
      <c r="O136" s="34"/>
      <c r="P136" s="32"/>
      <c r="Q136" s="32"/>
      <c r="R136" s="32"/>
      <c r="S136" s="32"/>
      <c r="T136" s="32"/>
      <c r="U136" s="32"/>
      <c r="V136" s="305"/>
      <c r="W136" s="32"/>
      <c r="X136" s="32"/>
      <c r="Y136" s="32"/>
      <c r="Z136" s="32"/>
      <c r="AA136" s="32"/>
      <c r="AB136" s="32"/>
      <c r="AC136" s="305"/>
      <c r="AD136" s="32"/>
      <c r="AE136" s="32"/>
      <c r="AF136" s="32"/>
      <c r="AG136" s="32"/>
      <c r="AH136" s="32"/>
      <c r="AI136" s="32"/>
      <c r="AJ136" s="305"/>
      <c r="AK136" s="32"/>
      <c r="AL136" s="32"/>
      <c r="AM136" s="32"/>
      <c r="AN136" s="32"/>
      <c r="AO136" s="32"/>
      <c r="AP136" s="32"/>
      <c r="AQ136" s="305"/>
      <c r="AR136" s="32"/>
      <c r="AS136" s="32"/>
      <c r="AT136" s="32"/>
      <c r="AU136" s="32"/>
      <c r="AV136" s="32"/>
      <c r="AW136" s="32"/>
      <c r="AX136" s="305"/>
      <c r="AY136" s="32"/>
      <c r="AZ136" s="32"/>
      <c r="BA136" s="32"/>
      <c r="BB136" s="32"/>
      <c r="BC136" s="32"/>
      <c r="BD136" s="32"/>
      <c r="BE136" s="305"/>
      <c r="BF136" s="32"/>
      <c r="BG136" s="32"/>
      <c r="BH136" s="32"/>
      <c r="BI136" s="32"/>
      <c r="BJ136" s="32"/>
      <c r="BK136" s="32"/>
      <c r="BL136" s="34"/>
      <c r="BM136" s="32"/>
      <c r="BN136" s="32"/>
      <c r="BO136" s="32"/>
      <c r="BP136" s="32"/>
      <c r="BQ136" s="32"/>
      <c r="BR136" s="32"/>
      <c r="BS136" s="305"/>
      <c r="BT136" s="32"/>
      <c r="BU136" s="32"/>
      <c r="BV136" s="32"/>
      <c r="BW136" s="32"/>
      <c r="BX136" s="32"/>
      <c r="BY136" s="32"/>
      <c r="BZ136" s="305"/>
      <c r="CA136" s="32"/>
      <c r="CB136" s="32"/>
      <c r="CC136" s="32"/>
      <c r="CD136" s="32"/>
      <c r="CE136" s="32"/>
      <c r="CF136" s="32"/>
      <c r="CG136" s="305"/>
    </row>
    <row r="137" spans="1:85" ht="10.5" hidden="1" customHeight="1" x14ac:dyDescent="0.15">
      <c r="A137" s="22"/>
      <c r="B137" s="59"/>
      <c r="C137" s="22"/>
      <c r="D137" s="22"/>
      <c r="E137" s="22"/>
      <c r="F137" s="22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22"/>
      <c r="V137" s="21"/>
      <c r="W137" s="22"/>
      <c r="X137" s="22"/>
      <c r="Y137" s="22"/>
      <c r="Z137" s="22"/>
      <c r="AA137" s="22"/>
      <c r="AB137" s="22"/>
      <c r="AC137" s="21"/>
      <c r="AD137" s="22"/>
      <c r="AE137" s="22"/>
      <c r="AF137" s="22"/>
      <c r="AG137" s="22"/>
      <c r="AH137" s="22"/>
      <c r="AI137" s="22"/>
      <c r="AJ137" s="21"/>
      <c r="AK137" s="22"/>
      <c r="AL137" s="22"/>
      <c r="AM137" s="22"/>
      <c r="AN137" s="22"/>
      <c r="AO137" s="22"/>
      <c r="AP137" s="22"/>
      <c r="AQ137" s="21"/>
      <c r="AR137" s="22"/>
      <c r="AS137" s="22"/>
      <c r="AT137" s="22"/>
      <c r="AU137" s="22"/>
      <c r="AV137" s="22"/>
      <c r="AW137" s="22"/>
      <c r="AX137" s="21"/>
      <c r="AY137" s="22"/>
      <c r="AZ137" s="22"/>
      <c r="BA137" s="22"/>
      <c r="BB137" s="22"/>
      <c r="BC137" s="22"/>
      <c r="BD137" s="22"/>
      <c r="BE137" s="21"/>
      <c r="BF137" s="22"/>
      <c r="BG137" s="22"/>
      <c r="BH137" s="22"/>
      <c r="BI137" s="22"/>
      <c r="BJ137" s="22"/>
      <c r="BK137" s="22"/>
      <c r="BL137" s="21"/>
      <c r="BM137" s="22"/>
      <c r="BN137" s="22"/>
      <c r="BO137" s="22"/>
      <c r="BP137" s="22"/>
      <c r="BQ137" s="22"/>
      <c r="BR137" s="22"/>
      <c r="BS137" s="21"/>
      <c r="BT137" s="22"/>
      <c r="BU137" s="22"/>
      <c r="BV137" s="22"/>
      <c r="BW137" s="22"/>
      <c r="BX137" s="22"/>
      <c r="BY137" s="22"/>
      <c r="BZ137" s="21"/>
      <c r="CA137" s="22"/>
      <c r="CB137" s="22"/>
      <c r="CC137" s="22"/>
      <c r="CD137" s="22"/>
      <c r="CE137" s="22"/>
      <c r="CF137" s="22"/>
      <c r="CG137" s="21"/>
    </row>
    <row r="138" spans="1:85" ht="10.5" hidden="1" customHeight="1" thickBot="1" x14ac:dyDescent="0.2">
      <c r="A138" s="52" t="s">
        <v>100</v>
      </c>
      <c r="B138" s="53"/>
      <c r="C138" s="54"/>
      <c r="D138" s="54"/>
      <c r="E138" s="54"/>
      <c r="F138" s="54"/>
      <c r="G138" s="55"/>
      <c r="H138" s="55"/>
      <c r="I138" s="55"/>
      <c r="J138" s="55"/>
      <c r="K138" s="55"/>
      <c r="L138" s="55"/>
      <c r="M138" s="55"/>
      <c r="N138" s="55"/>
      <c r="O138" s="55"/>
      <c r="P138" s="56"/>
      <c r="Q138" s="56"/>
      <c r="R138" s="56"/>
      <c r="S138" s="56"/>
      <c r="T138" s="56"/>
      <c r="U138" s="56"/>
      <c r="V138" s="55"/>
      <c r="W138" s="56"/>
      <c r="X138" s="56"/>
      <c r="Y138" s="56"/>
      <c r="Z138" s="56"/>
      <c r="AA138" s="56"/>
      <c r="AB138" s="56"/>
      <c r="AC138" s="55"/>
      <c r="AD138" s="56"/>
      <c r="AE138" s="56"/>
      <c r="AF138" s="56"/>
      <c r="AG138" s="56"/>
      <c r="AH138" s="56"/>
      <c r="AI138" s="56"/>
      <c r="AJ138" s="55"/>
      <c r="AK138" s="56"/>
      <c r="AL138" s="56"/>
      <c r="AM138" s="56"/>
      <c r="AN138" s="56"/>
      <c r="AO138" s="56"/>
      <c r="AP138" s="56"/>
      <c r="AQ138" s="55"/>
      <c r="AR138" s="56"/>
      <c r="AS138" s="56"/>
      <c r="AT138" s="56"/>
      <c r="AU138" s="56"/>
      <c r="AV138" s="56"/>
      <c r="AW138" s="56"/>
      <c r="AX138" s="55"/>
      <c r="AY138" s="56"/>
      <c r="AZ138" s="56"/>
      <c r="BA138" s="56"/>
      <c r="BB138" s="56"/>
      <c r="BC138" s="56"/>
      <c r="BD138" s="56"/>
      <c r="BE138" s="55"/>
      <c r="BF138" s="56"/>
      <c r="BG138" s="56"/>
      <c r="BH138" s="56"/>
      <c r="BI138" s="56"/>
      <c r="BJ138" s="56"/>
      <c r="BK138" s="56"/>
      <c r="BL138" s="55"/>
      <c r="BM138" s="56"/>
      <c r="BN138" s="56"/>
      <c r="BO138" s="56"/>
      <c r="BP138" s="56"/>
      <c r="BQ138" s="56"/>
      <c r="BR138" s="56"/>
      <c r="BS138" s="55"/>
      <c r="BT138" s="56"/>
      <c r="BU138" s="56"/>
      <c r="BV138" s="56"/>
      <c r="BW138" s="56"/>
      <c r="BX138" s="56"/>
      <c r="BY138" s="56"/>
      <c r="BZ138" s="55"/>
      <c r="CA138" s="56"/>
      <c r="CB138" s="56"/>
      <c r="CC138" s="56"/>
      <c r="CD138" s="56"/>
      <c r="CE138" s="56"/>
      <c r="CF138" s="56"/>
      <c r="CG138" s="55"/>
    </row>
    <row r="139" spans="1:85" ht="21" hidden="1" customHeight="1" x14ac:dyDescent="0.15">
      <c r="A139" s="48" t="s">
        <v>90</v>
      </c>
      <c r="B139" s="25"/>
      <c r="C139" s="45"/>
      <c r="D139" s="47"/>
      <c r="E139" s="47"/>
      <c r="F139" s="47"/>
      <c r="G139" s="28">
        <f>V139+AC139+AJ139+AQ139+AX139+BE139+BL139+BS139+BZ139+CG139</f>
        <v>0</v>
      </c>
      <c r="H139" s="28">
        <f t="shared" ref="H139" si="202">O139+I139</f>
        <v>0</v>
      </c>
      <c r="I139" s="238">
        <f t="shared" ref="I139" si="203">SUM(J139:N139)</f>
        <v>0</v>
      </c>
      <c r="J139" s="238">
        <f>P139+W139+AD139+AK139+AR139+AY139+BF139+BM139+BT139+CA139</f>
        <v>0</v>
      </c>
      <c r="K139" s="238">
        <f>Q139+X139+AE139+AL139+AS139+AZ139+BG139+BN139+BU139+CB139</f>
        <v>0</v>
      </c>
      <c r="L139" s="238">
        <f>R139+Y139+AF139+AM139+AT139+BA139+BH139+BO139+BV139+CC139</f>
        <v>0</v>
      </c>
      <c r="M139" s="266"/>
      <c r="N139" s="238">
        <f>T139+AA139+AH139+AO139+AV139+BC139+BJ139+BQ139+BX139+CE139</f>
        <v>0</v>
      </c>
      <c r="O139" s="238">
        <f t="shared" ref="O139" si="204">U139+AB139+AI139+AP139+AW139+BD139+BK139+BR139++BY139+CF139</f>
        <v>0</v>
      </c>
      <c r="P139" s="48"/>
      <c r="Q139" s="48"/>
      <c r="R139" s="48"/>
      <c r="S139" s="48"/>
      <c r="T139" s="48"/>
      <c r="U139" s="48"/>
      <c r="V139" s="49">
        <f>SUM(P139:U139)/36</f>
        <v>0</v>
      </c>
      <c r="W139" s="48"/>
      <c r="X139" s="48"/>
      <c r="Y139" s="48"/>
      <c r="Z139" s="48"/>
      <c r="AA139" s="48"/>
      <c r="AB139" s="48"/>
      <c r="AC139" s="49">
        <f>SUM(W139:AB139)/36</f>
        <v>0</v>
      </c>
      <c r="AD139" s="48"/>
      <c r="AE139" s="48"/>
      <c r="AF139" s="48"/>
      <c r="AG139" s="48"/>
      <c r="AH139" s="48"/>
      <c r="AI139" s="48"/>
      <c r="AJ139" s="49">
        <f>SUM(AD139:AI139)/36</f>
        <v>0</v>
      </c>
      <c r="AK139" s="48"/>
      <c r="AL139" s="48"/>
      <c r="AM139" s="48"/>
      <c r="AN139" s="48"/>
      <c r="AO139" s="48"/>
      <c r="AP139" s="48"/>
      <c r="AQ139" s="49">
        <f>SUM(AK139:AP139)/36</f>
        <v>0</v>
      </c>
      <c r="AR139" s="48"/>
      <c r="AS139" s="48"/>
      <c r="AT139" s="48"/>
      <c r="AU139" s="48"/>
      <c r="AV139" s="48"/>
      <c r="AW139" s="48"/>
      <c r="AX139" s="49">
        <f>SUM(AR139:AW139)/36</f>
        <v>0</v>
      </c>
      <c r="AY139" s="48"/>
      <c r="AZ139" s="48"/>
      <c r="BA139" s="48"/>
      <c r="BB139" s="48"/>
      <c r="BC139" s="48"/>
      <c r="BD139" s="48"/>
      <c r="BE139" s="49">
        <f>SUM(AY139:BD139)/36</f>
        <v>0</v>
      </c>
      <c r="BF139" s="48"/>
      <c r="BG139" s="48"/>
      <c r="BH139" s="48"/>
      <c r="BI139" s="48"/>
      <c r="BJ139" s="48"/>
      <c r="BK139" s="48"/>
      <c r="BL139" s="49">
        <f>SUM(BF139:BK139)/36</f>
        <v>0</v>
      </c>
      <c r="BM139" s="48"/>
      <c r="BN139" s="48"/>
      <c r="BO139" s="48"/>
      <c r="BP139" s="48"/>
      <c r="BQ139" s="48"/>
      <c r="BR139" s="48"/>
      <c r="BS139" s="49">
        <f>SUM(BM139:BR139)/36</f>
        <v>0</v>
      </c>
      <c r="BT139" s="48"/>
      <c r="BU139" s="48"/>
      <c r="BV139" s="48"/>
      <c r="BW139" s="48"/>
      <c r="BX139" s="48"/>
      <c r="BY139" s="48"/>
      <c r="BZ139" s="49">
        <f>SUM(BT139:BY139)/36</f>
        <v>0</v>
      </c>
      <c r="CA139" s="48"/>
      <c r="CB139" s="48"/>
      <c r="CC139" s="48"/>
      <c r="CD139" s="48"/>
      <c r="CE139" s="48"/>
      <c r="CF139" s="48"/>
      <c r="CG139" s="49">
        <f>SUM(CA139:CF139)/36</f>
        <v>0</v>
      </c>
    </row>
    <row r="140" spans="1:85" ht="21" hidden="1" customHeight="1" x14ac:dyDescent="0.15">
      <c r="A140" s="30" t="s">
        <v>91</v>
      </c>
      <c r="B140" s="31"/>
      <c r="C140" s="57">
        <f t="shared" ref="C140:CE140" si="205">C139</f>
        <v>0</v>
      </c>
      <c r="D140" s="57">
        <f t="shared" si="205"/>
        <v>0</v>
      </c>
      <c r="E140" s="57">
        <f t="shared" si="205"/>
        <v>0</v>
      </c>
      <c r="F140" s="57">
        <f t="shared" si="205"/>
        <v>0</v>
      </c>
      <c r="G140" s="28">
        <f t="shared" si="205"/>
        <v>0</v>
      </c>
      <c r="H140" s="28">
        <f t="shared" si="205"/>
        <v>0</v>
      </c>
      <c r="I140" s="28">
        <f t="shared" si="205"/>
        <v>0</v>
      </c>
      <c r="J140" s="28">
        <f t="shared" si="205"/>
        <v>0</v>
      </c>
      <c r="K140" s="28">
        <f t="shared" si="205"/>
        <v>0</v>
      </c>
      <c r="L140" s="28">
        <f t="shared" si="205"/>
        <v>0</v>
      </c>
      <c r="M140" s="28"/>
      <c r="N140" s="28">
        <f t="shared" si="205"/>
        <v>0</v>
      </c>
      <c r="O140" s="28">
        <f t="shared" si="205"/>
        <v>0</v>
      </c>
      <c r="P140" s="57">
        <f t="shared" si="205"/>
        <v>0</v>
      </c>
      <c r="Q140" s="57">
        <f t="shared" si="205"/>
        <v>0</v>
      </c>
      <c r="R140" s="57">
        <f t="shared" si="205"/>
        <v>0</v>
      </c>
      <c r="S140" s="57"/>
      <c r="T140" s="57">
        <f t="shared" si="205"/>
        <v>0</v>
      </c>
      <c r="U140" s="57">
        <f t="shared" si="205"/>
        <v>0</v>
      </c>
      <c r="V140" s="28">
        <f t="shared" si="205"/>
        <v>0</v>
      </c>
      <c r="W140" s="57">
        <f t="shared" si="205"/>
        <v>0</v>
      </c>
      <c r="X140" s="57">
        <f t="shared" si="205"/>
        <v>0</v>
      </c>
      <c r="Y140" s="57">
        <f t="shared" si="205"/>
        <v>0</v>
      </c>
      <c r="Z140" s="57"/>
      <c r="AA140" s="57">
        <f t="shared" si="205"/>
        <v>0</v>
      </c>
      <c r="AB140" s="57">
        <f t="shared" si="205"/>
        <v>0</v>
      </c>
      <c r="AC140" s="28">
        <f t="shared" si="205"/>
        <v>0</v>
      </c>
      <c r="AD140" s="57">
        <f t="shared" si="205"/>
        <v>0</v>
      </c>
      <c r="AE140" s="57">
        <f t="shared" si="205"/>
        <v>0</v>
      </c>
      <c r="AF140" s="57">
        <f t="shared" si="205"/>
        <v>0</v>
      </c>
      <c r="AG140" s="57"/>
      <c r="AH140" s="57">
        <f t="shared" si="205"/>
        <v>0</v>
      </c>
      <c r="AI140" s="57">
        <f t="shared" si="205"/>
        <v>0</v>
      </c>
      <c r="AJ140" s="28">
        <f t="shared" si="205"/>
        <v>0</v>
      </c>
      <c r="AK140" s="57">
        <f t="shared" si="205"/>
        <v>0</v>
      </c>
      <c r="AL140" s="57">
        <f t="shared" si="205"/>
        <v>0</v>
      </c>
      <c r="AM140" s="57">
        <f t="shared" si="205"/>
        <v>0</v>
      </c>
      <c r="AN140" s="57"/>
      <c r="AO140" s="57">
        <f t="shared" si="205"/>
        <v>0</v>
      </c>
      <c r="AP140" s="57">
        <f t="shared" si="205"/>
        <v>0</v>
      </c>
      <c r="AQ140" s="28">
        <f t="shared" si="205"/>
        <v>0</v>
      </c>
      <c r="AR140" s="57">
        <f t="shared" si="205"/>
        <v>0</v>
      </c>
      <c r="AS140" s="57">
        <f t="shared" si="205"/>
        <v>0</v>
      </c>
      <c r="AT140" s="57">
        <f t="shared" si="205"/>
        <v>0</v>
      </c>
      <c r="AU140" s="57"/>
      <c r="AV140" s="57">
        <f t="shared" si="205"/>
        <v>0</v>
      </c>
      <c r="AW140" s="57">
        <f t="shared" si="205"/>
        <v>0</v>
      </c>
      <c r="AX140" s="28">
        <f t="shared" si="205"/>
        <v>0</v>
      </c>
      <c r="AY140" s="57">
        <f t="shared" si="205"/>
        <v>0</v>
      </c>
      <c r="AZ140" s="57">
        <f t="shared" si="205"/>
        <v>0</v>
      </c>
      <c r="BA140" s="57">
        <f t="shared" si="205"/>
        <v>0</v>
      </c>
      <c r="BB140" s="57"/>
      <c r="BC140" s="57">
        <f t="shared" si="205"/>
        <v>0</v>
      </c>
      <c r="BD140" s="57">
        <f t="shared" si="205"/>
        <v>0</v>
      </c>
      <c r="BE140" s="28">
        <f t="shared" si="205"/>
        <v>0</v>
      </c>
      <c r="BF140" s="57">
        <f t="shared" si="205"/>
        <v>0</v>
      </c>
      <c r="BG140" s="57">
        <f t="shared" si="205"/>
        <v>0</v>
      </c>
      <c r="BH140" s="57">
        <f t="shared" si="205"/>
        <v>0</v>
      </c>
      <c r="BI140" s="57"/>
      <c r="BJ140" s="57">
        <f t="shared" si="205"/>
        <v>0</v>
      </c>
      <c r="BK140" s="57">
        <f t="shared" si="205"/>
        <v>0</v>
      </c>
      <c r="BL140" s="28">
        <f t="shared" si="205"/>
        <v>0</v>
      </c>
      <c r="BM140" s="57">
        <f t="shared" si="205"/>
        <v>0</v>
      </c>
      <c r="BN140" s="57">
        <f t="shared" si="205"/>
        <v>0</v>
      </c>
      <c r="BO140" s="57">
        <f t="shared" si="205"/>
        <v>0</v>
      </c>
      <c r="BP140" s="57"/>
      <c r="BQ140" s="57">
        <f t="shared" si="205"/>
        <v>0</v>
      </c>
      <c r="BR140" s="57">
        <f t="shared" si="205"/>
        <v>0</v>
      </c>
      <c r="BS140" s="28">
        <f t="shared" si="205"/>
        <v>0</v>
      </c>
      <c r="BT140" s="57">
        <f t="shared" si="205"/>
        <v>0</v>
      </c>
      <c r="BU140" s="57">
        <f t="shared" si="205"/>
        <v>0</v>
      </c>
      <c r="BV140" s="57">
        <f t="shared" si="205"/>
        <v>0</v>
      </c>
      <c r="BW140" s="57"/>
      <c r="BX140" s="57">
        <f t="shared" si="205"/>
        <v>0</v>
      </c>
      <c r="BY140" s="57">
        <f t="shared" si="205"/>
        <v>0</v>
      </c>
      <c r="BZ140" s="28">
        <f t="shared" si="205"/>
        <v>0</v>
      </c>
      <c r="CA140" s="57">
        <f t="shared" si="205"/>
        <v>0</v>
      </c>
      <c r="CB140" s="57">
        <f t="shared" si="205"/>
        <v>0</v>
      </c>
      <c r="CC140" s="57">
        <f t="shared" si="205"/>
        <v>0</v>
      </c>
      <c r="CD140" s="57"/>
      <c r="CE140" s="57">
        <f t="shared" si="205"/>
        <v>0</v>
      </c>
      <c r="CF140" s="57">
        <f>CF139</f>
        <v>0</v>
      </c>
      <c r="CG140" s="28">
        <f>CG139</f>
        <v>0</v>
      </c>
    </row>
    <row r="141" spans="1:85" ht="10.5" hidden="1" customHeight="1" x14ac:dyDescent="0.15">
      <c r="A141" s="22"/>
      <c r="B141" s="59"/>
      <c r="C141" s="22"/>
      <c r="D141" s="22"/>
      <c r="E141" s="22"/>
      <c r="F141" s="22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22"/>
      <c r="V141" s="21"/>
      <c r="W141" s="22"/>
      <c r="X141" s="22"/>
      <c r="Y141" s="22"/>
      <c r="Z141" s="22"/>
      <c r="AA141" s="22"/>
      <c r="AB141" s="22"/>
      <c r="AC141" s="21"/>
      <c r="AD141" s="22"/>
      <c r="AE141" s="22"/>
      <c r="AF141" s="22"/>
      <c r="AG141" s="22"/>
      <c r="AH141" s="22"/>
      <c r="AI141" s="22"/>
      <c r="AJ141" s="21"/>
      <c r="AK141" s="22"/>
      <c r="AL141" s="22"/>
      <c r="AM141" s="22"/>
      <c r="AN141" s="22"/>
      <c r="AO141" s="22"/>
      <c r="AP141" s="22"/>
      <c r="AQ141" s="21"/>
      <c r="AR141" s="22"/>
      <c r="AS141" s="22"/>
      <c r="AT141" s="22"/>
      <c r="AU141" s="22"/>
      <c r="AV141" s="22"/>
      <c r="AW141" s="22"/>
      <c r="AX141" s="21"/>
      <c r="AY141" s="22"/>
      <c r="AZ141" s="22"/>
      <c r="BA141" s="22"/>
      <c r="BB141" s="22"/>
      <c r="BC141" s="22"/>
      <c r="BD141" s="22"/>
      <c r="BE141" s="21"/>
      <c r="BF141" s="22"/>
      <c r="BG141" s="22"/>
      <c r="BH141" s="22"/>
      <c r="BI141" s="22"/>
      <c r="BJ141" s="22"/>
      <c r="BK141" s="22"/>
      <c r="BL141" s="21"/>
      <c r="BM141" s="22"/>
      <c r="BN141" s="22"/>
      <c r="BO141" s="22"/>
      <c r="BP141" s="22"/>
      <c r="BQ141" s="22"/>
      <c r="BR141" s="22"/>
      <c r="BS141" s="21"/>
      <c r="BT141" s="22"/>
      <c r="BU141" s="22"/>
      <c r="BV141" s="22"/>
      <c r="BW141" s="22"/>
      <c r="BX141" s="22"/>
      <c r="BY141" s="22"/>
      <c r="BZ141" s="21"/>
      <c r="CA141" s="22"/>
      <c r="CB141" s="22"/>
      <c r="CC141" s="22"/>
      <c r="CD141" s="22"/>
      <c r="CE141" s="22"/>
      <c r="CF141" s="22"/>
      <c r="CG141" s="21"/>
    </row>
    <row r="142" spans="1:85" ht="10.5" hidden="1" customHeight="1" thickBot="1" x14ac:dyDescent="0.2">
      <c r="A142" s="52" t="s">
        <v>101</v>
      </c>
      <c r="B142" s="53"/>
      <c r="C142" s="54"/>
      <c r="D142" s="54"/>
      <c r="E142" s="54"/>
      <c r="F142" s="54"/>
      <c r="G142" s="55"/>
      <c r="H142" s="55"/>
      <c r="I142" s="55"/>
      <c r="J142" s="55"/>
      <c r="K142" s="55"/>
      <c r="L142" s="55"/>
      <c r="M142" s="55"/>
      <c r="N142" s="55"/>
      <c r="O142" s="55"/>
      <c r="P142" s="56"/>
      <c r="Q142" s="56"/>
      <c r="R142" s="56"/>
      <c r="S142" s="56"/>
      <c r="T142" s="56"/>
      <c r="U142" s="56"/>
      <c r="V142" s="55"/>
      <c r="W142" s="56"/>
      <c r="X142" s="56"/>
      <c r="Y142" s="56"/>
      <c r="Z142" s="56"/>
      <c r="AA142" s="56"/>
      <c r="AB142" s="56"/>
      <c r="AC142" s="55"/>
      <c r="AD142" s="56"/>
      <c r="AE142" s="56"/>
      <c r="AF142" s="56"/>
      <c r="AG142" s="56"/>
      <c r="AH142" s="56"/>
      <c r="AI142" s="56"/>
      <c r="AJ142" s="55"/>
      <c r="AK142" s="56"/>
      <c r="AL142" s="56"/>
      <c r="AM142" s="56"/>
      <c r="AN142" s="56"/>
      <c r="AO142" s="56"/>
      <c r="AP142" s="56"/>
      <c r="AQ142" s="55"/>
      <c r="AR142" s="56"/>
      <c r="AS142" s="56"/>
      <c r="AT142" s="56"/>
      <c r="AU142" s="56"/>
      <c r="AV142" s="56"/>
      <c r="AW142" s="56"/>
      <c r="AX142" s="55"/>
      <c r="AY142" s="56"/>
      <c r="AZ142" s="56"/>
      <c r="BA142" s="56"/>
      <c r="BB142" s="56"/>
      <c r="BC142" s="56"/>
      <c r="BD142" s="56"/>
      <c r="BE142" s="55"/>
      <c r="BF142" s="56"/>
      <c r="BG142" s="56"/>
      <c r="BH142" s="56"/>
      <c r="BI142" s="56"/>
      <c r="BJ142" s="56"/>
      <c r="BK142" s="56"/>
      <c r="BL142" s="55"/>
      <c r="BM142" s="56"/>
      <c r="BN142" s="56"/>
      <c r="BO142" s="56"/>
      <c r="BP142" s="56"/>
      <c r="BQ142" s="56"/>
      <c r="BR142" s="56"/>
      <c r="BS142" s="55"/>
      <c r="BT142" s="56"/>
      <c r="BU142" s="56"/>
      <c r="BV142" s="56"/>
      <c r="BW142" s="56"/>
      <c r="BX142" s="56"/>
      <c r="BY142" s="56"/>
      <c r="BZ142" s="55"/>
      <c r="CA142" s="56"/>
      <c r="CB142" s="56"/>
      <c r="CC142" s="56"/>
      <c r="CD142" s="56"/>
      <c r="CE142" s="56"/>
      <c r="CF142" s="56"/>
      <c r="CG142" s="55"/>
    </row>
    <row r="143" spans="1:85" ht="21" hidden="1" customHeight="1" x14ac:dyDescent="0.15">
      <c r="A143" s="48" t="s">
        <v>90</v>
      </c>
      <c r="B143" s="25"/>
      <c r="C143" s="45"/>
      <c r="D143" s="47"/>
      <c r="E143" s="47"/>
      <c r="F143" s="47"/>
      <c r="G143" s="28">
        <f>V143+AC143+AJ143+AQ143+AX143+BE143+BL143+BS143+BZ143+CG143</f>
        <v>0</v>
      </c>
      <c r="H143" s="28">
        <f t="shared" ref="H143" si="206">O143+I143</f>
        <v>0</v>
      </c>
      <c r="I143" s="238">
        <f t="shared" ref="I143" si="207">SUM(J143:N143)</f>
        <v>0</v>
      </c>
      <c r="J143" s="238">
        <f>P143+W143+AD143+AK143+AR143+AY143+BF143+BM143+BT143+CA143</f>
        <v>0</v>
      </c>
      <c r="K143" s="238">
        <f>Q143+X143+AE143+AL143+AS143+AZ143+BG143+BN143+BU143+CB143</f>
        <v>0</v>
      </c>
      <c r="L143" s="238">
        <f>R143+Y143+AF143+AM143+AT143+BA143+BH143+BO143+BV143+CC143</f>
        <v>0</v>
      </c>
      <c r="M143" s="266"/>
      <c r="N143" s="238">
        <f>T143+AA143+AH143+AO143+AV143+BC143+BJ143+BQ143+BX143+CE143</f>
        <v>0</v>
      </c>
      <c r="O143" s="238">
        <f t="shared" ref="O143" si="208">U143+AB143+AI143+AP143+AW143+BD143+BK143+BR143++BY143+CF143</f>
        <v>0</v>
      </c>
      <c r="P143" s="48"/>
      <c r="Q143" s="48"/>
      <c r="R143" s="48"/>
      <c r="S143" s="48"/>
      <c r="T143" s="48"/>
      <c r="U143" s="48"/>
      <c r="V143" s="49">
        <f>SUM(P143:U143)/36</f>
        <v>0</v>
      </c>
      <c r="W143" s="60"/>
      <c r="X143" s="48"/>
      <c r="Y143" s="48"/>
      <c r="Z143" s="48"/>
      <c r="AA143" s="48"/>
      <c r="AB143" s="48"/>
      <c r="AC143" s="49">
        <f>SUM(W143:AB143)/36</f>
        <v>0</v>
      </c>
      <c r="AD143" s="48"/>
      <c r="AE143" s="48"/>
      <c r="AF143" s="48"/>
      <c r="AG143" s="48"/>
      <c r="AH143" s="48"/>
      <c r="AI143" s="48"/>
      <c r="AJ143" s="49">
        <f>SUM(AD143:AI143)/36</f>
        <v>0</v>
      </c>
      <c r="AK143" s="48"/>
      <c r="AL143" s="48"/>
      <c r="AM143" s="48"/>
      <c r="AN143" s="48"/>
      <c r="AO143" s="48"/>
      <c r="AP143" s="48"/>
      <c r="AQ143" s="49"/>
      <c r="AR143" s="48"/>
      <c r="AS143" s="48"/>
      <c r="AT143" s="48"/>
      <c r="AU143" s="48"/>
      <c r="AV143" s="48"/>
      <c r="AW143" s="48"/>
      <c r="AX143" s="49"/>
      <c r="AY143" s="48"/>
      <c r="AZ143" s="48"/>
      <c r="BA143" s="48"/>
      <c r="BB143" s="48"/>
      <c r="BC143" s="48"/>
      <c r="BD143" s="48"/>
      <c r="BE143" s="49"/>
      <c r="BF143" s="48"/>
      <c r="BG143" s="48"/>
      <c r="BH143" s="48"/>
      <c r="BI143" s="48"/>
      <c r="BJ143" s="48"/>
      <c r="BK143" s="48"/>
      <c r="BL143" s="49"/>
      <c r="BM143" s="48"/>
      <c r="BN143" s="48"/>
      <c r="BO143" s="48"/>
      <c r="BP143" s="48"/>
      <c r="BQ143" s="48"/>
      <c r="BR143" s="48"/>
      <c r="BS143" s="49"/>
      <c r="BT143" s="48"/>
      <c r="BU143" s="48"/>
      <c r="BV143" s="48"/>
      <c r="BW143" s="48"/>
      <c r="BX143" s="48"/>
      <c r="BY143" s="48"/>
      <c r="BZ143" s="49"/>
      <c r="CA143" s="48"/>
      <c r="CB143" s="48"/>
      <c r="CC143" s="48"/>
      <c r="CD143" s="48"/>
      <c r="CE143" s="48"/>
      <c r="CF143" s="48"/>
      <c r="CG143" s="49"/>
    </row>
    <row r="144" spans="1:85" ht="21" hidden="1" customHeight="1" x14ac:dyDescent="0.15">
      <c r="A144" s="30" t="s">
        <v>91</v>
      </c>
      <c r="B144" s="31"/>
      <c r="C144" s="57">
        <f t="shared" ref="C144:CG144" si="209">C143</f>
        <v>0</v>
      </c>
      <c r="D144" s="57">
        <f t="shared" si="209"/>
        <v>0</v>
      </c>
      <c r="E144" s="57">
        <f t="shared" si="209"/>
        <v>0</v>
      </c>
      <c r="F144" s="57">
        <f t="shared" si="209"/>
        <v>0</v>
      </c>
      <c r="G144" s="28">
        <f t="shared" si="209"/>
        <v>0</v>
      </c>
      <c r="H144" s="28">
        <f t="shared" si="209"/>
        <v>0</v>
      </c>
      <c r="I144" s="28">
        <f t="shared" si="209"/>
        <v>0</v>
      </c>
      <c r="J144" s="28">
        <f t="shared" si="209"/>
        <v>0</v>
      </c>
      <c r="K144" s="28">
        <f t="shared" si="209"/>
        <v>0</v>
      </c>
      <c r="L144" s="28">
        <f t="shared" si="209"/>
        <v>0</v>
      </c>
      <c r="M144" s="28"/>
      <c r="N144" s="28">
        <f t="shared" si="209"/>
        <v>0</v>
      </c>
      <c r="O144" s="28">
        <f t="shared" si="209"/>
        <v>0</v>
      </c>
      <c r="P144" s="57">
        <f t="shared" si="209"/>
        <v>0</v>
      </c>
      <c r="Q144" s="57">
        <f t="shared" si="209"/>
        <v>0</v>
      </c>
      <c r="R144" s="57">
        <f t="shared" si="209"/>
        <v>0</v>
      </c>
      <c r="S144" s="57"/>
      <c r="T144" s="57">
        <f t="shared" si="209"/>
        <v>0</v>
      </c>
      <c r="U144" s="57">
        <f t="shared" si="209"/>
        <v>0</v>
      </c>
      <c r="V144" s="28">
        <f t="shared" si="209"/>
        <v>0</v>
      </c>
      <c r="W144" s="57">
        <f t="shared" si="209"/>
        <v>0</v>
      </c>
      <c r="X144" s="57">
        <f t="shared" si="209"/>
        <v>0</v>
      </c>
      <c r="Y144" s="57">
        <f t="shared" si="209"/>
        <v>0</v>
      </c>
      <c r="Z144" s="57"/>
      <c r="AA144" s="57">
        <f t="shared" si="209"/>
        <v>0</v>
      </c>
      <c r="AB144" s="57">
        <f t="shared" si="209"/>
        <v>0</v>
      </c>
      <c r="AC144" s="28">
        <f t="shared" si="209"/>
        <v>0</v>
      </c>
      <c r="AD144" s="57">
        <f t="shared" si="209"/>
        <v>0</v>
      </c>
      <c r="AE144" s="57">
        <f t="shared" si="209"/>
        <v>0</v>
      </c>
      <c r="AF144" s="57">
        <f t="shared" si="209"/>
        <v>0</v>
      </c>
      <c r="AG144" s="57"/>
      <c r="AH144" s="57">
        <f t="shared" si="209"/>
        <v>0</v>
      </c>
      <c r="AI144" s="57">
        <f t="shared" si="209"/>
        <v>0</v>
      </c>
      <c r="AJ144" s="28">
        <f t="shared" si="209"/>
        <v>0</v>
      </c>
      <c r="AK144" s="57">
        <f t="shared" si="209"/>
        <v>0</v>
      </c>
      <c r="AL144" s="57">
        <f t="shared" si="209"/>
        <v>0</v>
      </c>
      <c r="AM144" s="57">
        <f t="shared" si="209"/>
        <v>0</v>
      </c>
      <c r="AN144" s="57"/>
      <c r="AO144" s="57">
        <f t="shared" si="209"/>
        <v>0</v>
      </c>
      <c r="AP144" s="57">
        <f t="shared" si="209"/>
        <v>0</v>
      </c>
      <c r="AQ144" s="28">
        <f t="shared" si="209"/>
        <v>0</v>
      </c>
      <c r="AR144" s="57">
        <f t="shared" si="209"/>
        <v>0</v>
      </c>
      <c r="AS144" s="57">
        <f t="shared" si="209"/>
        <v>0</v>
      </c>
      <c r="AT144" s="57">
        <f t="shared" si="209"/>
        <v>0</v>
      </c>
      <c r="AU144" s="57"/>
      <c r="AV144" s="57">
        <f t="shared" si="209"/>
        <v>0</v>
      </c>
      <c r="AW144" s="57">
        <f t="shared" si="209"/>
        <v>0</v>
      </c>
      <c r="AX144" s="28">
        <f t="shared" si="209"/>
        <v>0</v>
      </c>
      <c r="AY144" s="57">
        <f t="shared" si="209"/>
        <v>0</v>
      </c>
      <c r="AZ144" s="57">
        <f t="shared" si="209"/>
        <v>0</v>
      </c>
      <c r="BA144" s="57">
        <f t="shared" si="209"/>
        <v>0</v>
      </c>
      <c r="BB144" s="57"/>
      <c r="BC144" s="57">
        <f t="shared" si="209"/>
        <v>0</v>
      </c>
      <c r="BD144" s="57">
        <f t="shared" si="209"/>
        <v>0</v>
      </c>
      <c r="BE144" s="28">
        <f t="shared" si="209"/>
        <v>0</v>
      </c>
      <c r="BF144" s="57">
        <f t="shared" si="209"/>
        <v>0</v>
      </c>
      <c r="BG144" s="57">
        <f t="shared" si="209"/>
        <v>0</v>
      </c>
      <c r="BH144" s="57">
        <f t="shared" si="209"/>
        <v>0</v>
      </c>
      <c r="BI144" s="57"/>
      <c r="BJ144" s="57">
        <f t="shared" si="209"/>
        <v>0</v>
      </c>
      <c r="BK144" s="57">
        <f t="shared" si="209"/>
        <v>0</v>
      </c>
      <c r="BL144" s="28">
        <f t="shared" si="209"/>
        <v>0</v>
      </c>
      <c r="BM144" s="57">
        <f t="shared" si="209"/>
        <v>0</v>
      </c>
      <c r="BN144" s="57">
        <f t="shared" si="209"/>
        <v>0</v>
      </c>
      <c r="BO144" s="57">
        <f t="shared" si="209"/>
        <v>0</v>
      </c>
      <c r="BP144" s="57"/>
      <c r="BQ144" s="57">
        <f t="shared" si="209"/>
        <v>0</v>
      </c>
      <c r="BR144" s="57">
        <f t="shared" si="209"/>
        <v>0</v>
      </c>
      <c r="BS144" s="28">
        <f t="shared" si="209"/>
        <v>0</v>
      </c>
      <c r="BT144" s="57">
        <f t="shared" si="209"/>
        <v>0</v>
      </c>
      <c r="BU144" s="57">
        <f t="shared" si="209"/>
        <v>0</v>
      </c>
      <c r="BV144" s="57">
        <f t="shared" si="209"/>
        <v>0</v>
      </c>
      <c r="BW144" s="57"/>
      <c r="BX144" s="57">
        <f t="shared" si="209"/>
        <v>0</v>
      </c>
      <c r="BY144" s="57">
        <f t="shared" si="209"/>
        <v>0</v>
      </c>
      <c r="BZ144" s="28">
        <f t="shared" si="209"/>
        <v>0</v>
      </c>
      <c r="CA144" s="57">
        <f t="shared" si="209"/>
        <v>0</v>
      </c>
      <c r="CB144" s="57">
        <f t="shared" si="209"/>
        <v>0</v>
      </c>
      <c r="CC144" s="57">
        <f t="shared" si="209"/>
        <v>0</v>
      </c>
      <c r="CD144" s="57"/>
      <c r="CE144" s="57">
        <f t="shared" si="209"/>
        <v>0</v>
      </c>
      <c r="CF144" s="57">
        <f t="shared" si="209"/>
        <v>0</v>
      </c>
      <c r="CG144" s="28">
        <f t="shared" si="209"/>
        <v>0</v>
      </c>
    </row>
    <row r="145" spans="1:87" ht="10.5" hidden="1" customHeight="1" x14ac:dyDescent="0.15">
      <c r="A145" s="32" t="s">
        <v>75</v>
      </c>
      <c r="B145" s="58"/>
      <c r="C145" s="32"/>
      <c r="D145" s="32"/>
      <c r="E145" s="32"/>
      <c r="F145" s="32"/>
      <c r="G145" s="34"/>
      <c r="H145" s="34"/>
      <c r="I145" s="34"/>
      <c r="J145" s="34"/>
      <c r="K145" s="34"/>
      <c r="L145" s="34"/>
      <c r="M145" s="270"/>
      <c r="N145" s="34"/>
      <c r="O145" s="34"/>
      <c r="P145" s="32"/>
      <c r="Q145" s="32"/>
      <c r="R145" s="32"/>
      <c r="S145" s="32"/>
      <c r="T145" s="32"/>
      <c r="U145" s="32"/>
      <c r="V145" s="305"/>
      <c r="W145" s="32"/>
      <c r="X145" s="32"/>
      <c r="Y145" s="32"/>
      <c r="Z145" s="32"/>
      <c r="AA145" s="32"/>
      <c r="AB145" s="32"/>
      <c r="AC145" s="305"/>
      <c r="AD145" s="32"/>
      <c r="AE145" s="32"/>
      <c r="AF145" s="32"/>
      <c r="AG145" s="32"/>
      <c r="AH145" s="32"/>
      <c r="AI145" s="32"/>
      <c r="AJ145" s="305"/>
      <c r="AK145" s="32"/>
      <c r="AL145" s="32"/>
      <c r="AM145" s="32"/>
      <c r="AN145" s="32"/>
      <c r="AO145" s="32"/>
      <c r="AP145" s="32"/>
      <c r="AQ145" s="305"/>
      <c r="AR145" s="32"/>
      <c r="AS145" s="32"/>
      <c r="AT145" s="32"/>
      <c r="AU145" s="32"/>
      <c r="AV145" s="32"/>
      <c r="AW145" s="32"/>
      <c r="AX145" s="305"/>
      <c r="AY145" s="32"/>
      <c r="AZ145" s="32"/>
      <c r="BA145" s="32"/>
      <c r="BB145" s="32"/>
      <c r="BC145" s="32"/>
      <c r="BD145" s="32"/>
      <c r="BE145" s="305"/>
      <c r="BF145" s="32"/>
      <c r="BG145" s="32"/>
      <c r="BH145" s="32"/>
      <c r="BI145" s="32"/>
      <c r="BJ145" s="32"/>
      <c r="BK145" s="32"/>
      <c r="BL145" s="34"/>
      <c r="BM145" s="32"/>
      <c r="BN145" s="32"/>
      <c r="BO145" s="32"/>
      <c r="BP145" s="32"/>
      <c r="BQ145" s="32"/>
      <c r="BR145" s="32"/>
      <c r="BS145" s="305"/>
      <c r="BT145" s="32"/>
      <c r="BU145" s="32"/>
      <c r="BV145" s="32"/>
      <c r="BW145" s="32"/>
      <c r="BX145" s="32"/>
      <c r="BY145" s="32"/>
      <c r="BZ145" s="305"/>
      <c r="CA145" s="32"/>
      <c r="CB145" s="32"/>
      <c r="CC145" s="32"/>
      <c r="CD145" s="32"/>
      <c r="CE145" s="32"/>
      <c r="CF145" s="32"/>
      <c r="CG145" s="305"/>
    </row>
    <row r="146" spans="1:87" ht="6" hidden="1" customHeight="1" x14ac:dyDescent="0.15">
      <c r="A146" s="4"/>
      <c r="B146" s="20"/>
      <c r="C146" s="4"/>
      <c r="D146" s="4"/>
      <c r="E146" s="4"/>
      <c r="F146" s="4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2"/>
      <c r="R146" s="22"/>
      <c r="S146" s="22"/>
      <c r="T146" s="22"/>
      <c r="U146" s="22"/>
      <c r="V146" s="21"/>
      <c r="W146" s="22"/>
      <c r="X146" s="22"/>
      <c r="Y146" s="22"/>
      <c r="Z146" s="22"/>
      <c r="AA146" s="22"/>
      <c r="AB146" s="22"/>
      <c r="AC146" s="21"/>
      <c r="AD146" s="22"/>
      <c r="AE146" s="22"/>
      <c r="AF146" s="22"/>
      <c r="AG146" s="22"/>
      <c r="AH146" s="22"/>
      <c r="AI146" s="22"/>
      <c r="AJ146" s="21"/>
      <c r="AK146" s="22"/>
      <c r="AL146" s="22"/>
      <c r="AM146" s="22"/>
      <c r="AN146" s="22"/>
      <c r="AO146" s="22"/>
      <c r="AP146" s="22"/>
      <c r="AQ146" s="21"/>
      <c r="AR146" s="22"/>
      <c r="AS146" s="22"/>
      <c r="AT146" s="22"/>
      <c r="AU146" s="22"/>
      <c r="AV146" s="22"/>
      <c r="AW146" s="22"/>
      <c r="AX146" s="21"/>
      <c r="AY146" s="22"/>
      <c r="AZ146" s="22"/>
      <c r="BA146" s="22"/>
      <c r="BB146" s="22"/>
      <c r="BC146" s="22"/>
      <c r="BD146" s="22"/>
      <c r="BE146" s="21"/>
      <c r="BF146" s="22"/>
      <c r="BG146" s="22"/>
      <c r="BH146" s="22"/>
      <c r="BI146" s="22"/>
      <c r="BJ146" s="22"/>
      <c r="BK146" s="22"/>
      <c r="BL146" s="21"/>
      <c r="BM146" s="22"/>
      <c r="BN146" s="22"/>
      <c r="BO146" s="22"/>
      <c r="BP146" s="22"/>
      <c r="BQ146" s="22"/>
      <c r="BR146" s="22"/>
      <c r="BS146" s="21"/>
      <c r="BT146" s="22"/>
      <c r="BU146" s="22"/>
      <c r="BV146" s="22"/>
      <c r="BW146" s="22"/>
      <c r="BX146" s="22"/>
      <c r="BY146" s="22"/>
      <c r="BZ146" s="21"/>
      <c r="CA146" s="22"/>
      <c r="CB146" s="22"/>
      <c r="CC146" s="22"/>
      <c r="CD146" s="22"/>
      <c r="CE146" s="22"/>
      <c r="CF146" s="22"/>
      <c r="CG146" s="21"/>
    </row>
    <row r="147" spans="1:87" s="35" customFormat="1" ht="10.5" customHeight="1" x14ac:dyDescent="0.15">
      <c r="A147" s="404" t="s">
        <v>0</v>
      </c>
      <c r="B147" s="451" t="s">
        <v>1</v>
      </c>
      <c r="C147" s="393" t="s">
        <v>102</v>
      </c>
      <c r="D147" s="393" t="s">
        <v>103</v>
      </c>
      <c r="E147" s="393" t="s">
        <v>104</v>
      </c>
      <c r="F147" s="393" t="s">
        <v>105</v>
      </c>
      <c r="G147" s="404" t="s">
        <v>3</v>
      </c>
      <c r="H147" s="449" t="s">
        <v>5</v>
      </c>
      <c r="I147" s="449" t="s">
        <v>106</v>
      </c>
      <c r="J147" s="449" t="s">
        <v>107</v>
      </c>
      <c r="K147" s="451" t="s">
        <v>108</v>
      </c>
      <c r="L147" s="452"/>
      <c r="M147" s="452"/>
      <c r="N147" s="453"/>
      <c r="O147" s="404" t="s">
        <v>18</v>
      </c>
      <c r="P147" s="445" t="s">
        <v>108</v>
      </c>
      <c r="Q147" s="446"/>
      <c r="R147" s="396" t="s">
        <v>109</v>
      </c>
      <c r="S147" s="397"/>
      <c r="T147" s="397"/>
      <c r="U147" s="398"/>
      <c r="V147" s="404" t="s">
        <v>3</v>
      </c>
      <c r="W147" s="445" t="s">
        <v>108</v>
      </c>
      <c r="X147" s="446"/>
      <c r="Y147" s="396" t="s">
        <v>109</v>
      </c>
      <c r="Z147" s="397"/>
      <c r="AA147" s="397"/>
      <c r="AB147" s="398"/>
      <c r="AC147" s="404" t="s">
        <v>3</v>
      </c>
      <c r="AD147" s="445" t="s">
        <v>108</v>
      </c>
      <c r="AE147" s="446"/>
      <c r="AF147" s="396" t="s">
        <v>109</v>
      </c>
      <c r="AG147" s="397"/>
      <c r="AH147" s="397"/>
      <c r="AI147" s="398"/>
      <c r="AJ147" s="404" t="s">
        <v>3</v>
      </c>
      <c r="AK147" s="445" t="s">
        <v>108</v>
      </c>
      <c r="AL147" s="446"/>
      <c r="AM147" s="396" t="s">
        <v>109</v>
      </c>
      <c r="AN147" s="397"/>
      <c r="AO147" s="397"/>
      <c r="AP147" s="398"/>
      <c r="AQ147" s="404" t="s">
        <v>3</v>
      </c>
      <c r="AR147" s="445" t="s">
        <v>108</v>
      </c>
      <c r="AS147" s="446"/>
      <c r="AT147" s="396" t="s">
        <v>109</v>
      </c>
      <c r="AU147" s="397"/>
      <c r="AV147" s="397"/>
      <c r="AW147" s="398"/>
      <c r="AX147" s="404" t="s">
        <v>3</v>
      </c>
      <c r="AY147" s="445" t="s">
        <v>108</v>
      </c>
      <c r="AZ147" s="446"/>
      <c r="BA147" s="396" t="s">
        <v>109</v>
      </c>
      <c r="BB147" s="397"/>
      <c r="BC147" s="397"/>
      <c r="BD147" s="398"/>
      <c r="BE147" s="404" t="s">
        <v>3</v>
      </c>
      <c r="BF147" s="445" t="s">
        <v>108</v>
      </c>
      <c r="BG147" s="446"/>
      <c r="BH147" s="396" t="s">
        <v>109</v>
      </c>
      <c r="BI147" s="397"/>
      <c r="BJ147" s="397"/>
      <c r="BK147" s="398"/>
      <c r="BL147" s="404" t="s">
        <v>3</v>
      </c>
      <c r="BM147" s="445" t="s">
        <v>108</v>
      </c>
      <c r="BN147" s="446"/>
      <c r="BO147" s="396" t="s">
        <v>109</v>
      </c>
      <c r="BP147" s="397"/>
      <c r="BQ147" s="397"/>
      <c r="BR147" s="398"/>
      <c r="BS147" s="404" t="s">
        <v>3</v>
      </c>
      <c r="BT147" s="445" t="s">
        <v>108</v>
      </c>
      <c r="BU147" s="446"/>
      <c r="BV147" s="396" t="s">
        <v>109</v>
      </c>
      <c r="BW147" s="397"/>
      <c r="BX147" s="397"/>
      <c r="BY147" s="398"/>
      <c r="BZ147" s="404" t="s">
        <v>3</v>
      </c>
      <c r="CA147" s="445" t="s">
        <v>108</v>
      </c>
      <c r="CB147" s="446"/>
      <c r="CC147" s="396" t="s">
        <v>109</v>
      </c>
      <c r="CD147" s="397"/>
      <c r="CE147" s="397"/>
      <c r="CF147" s="398"/>
      <c r="CG147" s="404" t="s">
        <v>3</v>
      </c>
    </row>
    <row r="148" spans="1:87" s="35" customFormat="1" ht="32.25" customHeight="1" thickBot="1" x14ac:dyDescent="0.2">
      <c r="A148" s="405"/>
      <c r="B148" s="464"/>
      <c r="C148" s="394"/>
      <c r="D148" s="394"/>
      <c r="E148" s="394"/>
      <c r="F148" s="394"/>
      <c r="G148" s="405"/>
      <c r="H148" s="450"/>
      <c r="I148" s="450"/>
      <c r="J148" s="450"/>
      <c r="K148" s="454"/>
      <c r="L148" s="455"/>
      <c r="M148" s="455"/>
      <c r="N148" s="456"/>
      <c r="O148" s="457"/>
      <c r="P148" s="447"/>
      <c r="Q148" s="448"/>
      <c r="R148" s="439" t="s">
        <v>110</v>
      </c>
      <c r="S148" s="440"/>
      <c r="T148" s="441"/>
      <c r="U148" s="74" t="s">
        <v>107</v>
      </c>
      <c r="V148" s="405"/>
      <c r="W148" s="447"/>
      <c r="X148" s="448"/>
      <c r="Y148" s="439" t="s">
        <v>110</v>
      </c>
      <c r="Z148" s="440"/>
      <c r="AA148" s="441"/>
      <c r="AB148" s="74" t="s">
        <v>107</v>
      </c>
      <c r="AC148" s="405"/>
      <c r="AD148" s="447"/>
      <c r="AE148" s="448"/>
      <c r="AF148" s="439" t="s">
        <v>110</v>
      </c>
      <c r="AG148" s="440"/>
      <c r="AH148" s="441"/>
      <c r="AI148" s="74" t="s">
        <v>107</v>
      </c>
      <c r="AJ148" s="405"/>
      <c r="AK148" s="447"/>
      <c r="AL148" s="448"/>
      <c r="AM148" s="439" t="s">
        <v>110</v>
      </c>
      <c r="AN148" s="440"/>
      <c r="AO148" s="441"/>
      <c r="AP148" s="74" t="s">
        <v>107</v>
      </c>
      <c r="AQ148" s="405"/>
      <c r="AR148" s="447"/>
      <c r="AS148" s="448"/>
      <c r="AT148" s="439" t="s">
        <v>110</v>
      </c>
      <c r="AU148" s="440"/>
      <c r="AV148" s="441"/>
      <c r="AW148" s="74" t="s">
        <v>107</v>
      </c>
      <c r="AX148" s="405"/>
      <c r="AY148" s="447"/>
      <c r="AZ148" s="448"/>
      <c r="BA148" s="439" t="s">
        <v>110</v>
      </c>
      <c r="BB148" s="440"/>
      <c r="BC148" s="441"/>
      <c r="BD148" s="74" t="s">
        <v>107</v>
      </c>
      <c r="BE148" s="405"/>
      <c r="BF148" s="447"/>
      <c r="BG148" s="448"/>
      <c r="BH148" s="439" t="s">
        <v>110</v>
      </c>
      <c r="BI148" s="440"/>
      <c r="BJ148" s="441"/>
      <c r="BK148" s="74" t="s">
        <v>107</v>
      </c>
      <c r="BL148" s="405"/>
      <c r="BM148" s="447"/>
      <c r="BN148" s="448"/>
      <c r="BO148" s="439" t="s">
        <v>110</v>
      </c>
      <c r="BP148" s="440"/>
      <c r="BQ148" s="441"/>
      <c r="BR148" s="74" t="s">
        <v>107</v>
      </c>
      <c r="BS148" s="405"/>
      <c r="BT148" s="447"/>
      <c r="BU148" s="448"/>
      <c r="BV148" s="396" t="s">
        <v>110</v>
      </c>
      <c r="BW148" s="397"/>
      <c r="BX148" s="398"/>
      <c r="BY148" s="74" t="s">
        <v>107</v>
      </c>
      <c r="BZ148" s="405"/>
      <c r="CA148" s="447"/>
      <c r="CB148" s="448"/>
      <c r="CC148" s="439" t="s">
        <v>110</v>
      </c>
      <c r="CD148" s="440"/>
      <c r="CE148" s="441"/>
      <c r="CF148" s="74" t="s">
        <v>107</v>
      </c>
      <c r="CG148" s="405"/>
    </row>
    <row r="149" spans="1:87" ht="21" customHeight="1" thickBot="1" x14ac:dyDescent="0.35">
      <c r="A149" s="14" t="s">
        <v>111</v>
      </c>
      <c r="B149" s="37" t="s">
        <v>112</v>
      </c>
      <c r="C149" s="385"/>
      <c r="D149" s="385"/>
      <c r="E149" s="385"/>
      <c r="F149" s="385"/>
      <c r="G149" s="15">
        <f>G151+G157+G163</f>
        <v>24</v>
      </c>
      <c r="H149" s="15">
        <f t="shared" ref="H149:J149" si="210">H151+H157+H163</f>
        <v>864</v>
      </c>
      <c r="I149" s="15">
        <f t="shared" si="210"/>
        <v>864</v>
      </c>
      <c r="J149" s="15">
        <f t="shared" si="210"/>
        <v>0</v>
      </c>
      <c r="K149" s="442">
        <f>P149+W149+AD149+AK149+BF149+BM149+BT149+CA149+AY149</f>
        <v>16</v>
      </c>
      <c r="L149" s="443"/>
      <c r="M149" s="443"/>
      <c r="N149" s="444"/>
      <c r="O149" s="61">
        <f>O151+O157</f>
        <v>0</v>
      </c>
      <c r="P149" s="380">
        <f>P151+P157</f>
        <v>0</v>
      </c>
      <c r="Q149" s="381"/>
      <c r="R149" s="439">
        <f>R151+R157</f>
        <v>0</v>
      </c>
      <c r="S149" s="440"/>
      <c r="T149" s="441"/>
      <c r="U149" s="236">
        <f>U151+U157</f>
        <v>0</v>
      </c>
      <c r="V149" s="252">
        <f>V151+V157</f>
        <v>0</v>
      </c>
      <c r="W149" s="380">
        <f>W151+W157</f>
        <v>0</v>
      </c>
      <c r="X149" s="381"/>
      <c r="Y149" s="439">
        <f>Y151+Y157</f>
        <v>0</v>
      </c>
      <c r="Z149" s="440"/>
      <c r="AA149" s="441"/>
      <c r="AB149" s="236">
        <f>AB151+AB157</f>
        <v>0</v>
      </c>
      <c r="AC149" s="252">
        <f>AC151+AC157</f>
        <v>0</v>
      </c>
      <c r="AD149" s="380">
        <f>AD151+AD157</f>
        <v>0</v>
      </c>
      <c r="AE149" s="381"/>
      <c r="AF149" s="439">
        <f>AF151+AF157</f>
        <v>0</v>
      </c>
      <c r="AG149" s="440"/>
      <c r="AH149" s="441"/>
      <c r="AI149" s="236">
        <f>AI151+AI157</f>
        <v>0</v>
      </c>
      <c r="AJ149" s="252">
        <f>AJ151+AJ157</f>
        <v>0</v>
      </c>
      <c r="AK149" s="380">
        <f>AK151+AK157</f>
        <v>2</v>
      </c>
      <c r="AL149" s="381"/>
      <c r="AM149" s="439">
        <f>AM151+AM157</f>
        <v>108</v>
      </c>
      <c r="AN149" s="440"/>
      <c r="AO149" s="441"/>
      <c r="AP149" s="236">
        <f>AP151+AP157</f>
        <v>0</v>
      </c>
      <c r="AQ149" s="252">
        <f>AQ151+AQ157</f>
        <v>3</v>
      </c>
      <c r="AR149" s="380">
        <f>AR151+AR157</f>
        <v>0</v>
      </c>
      <c r="AS149" s="381"/>
      <c r="AT149" s="439">
        <f>AT151+AT157</f>
        <v>0</v>
      </c>
      <c r="AU149" s="440"/>
      <c r="AV149" s="441"/>
      <c r="AW149" s="236">
        <f>AW151+AW157</f>
        <v>0</v>
      </c>
      <c r="AX149" s="252">
        <f>AX151+AX157</f>
        <v>0</v>
      </c>
      <c r="AY149" s="380">
        <f>AY151+AY157</f>
        <v>2</v>
      </c>
      <c r="AZ149" s="381"/>
      <c r="BA149" s="439">
        <f>BA151+BA157</f>
        <v>108</v>
      </c>
      <c r="BB149" s="440"/>
      <c r="BC149" s="441"/>
      <c r="BD149" s="236">
        <f>BD151+BD157</f>
        <v>0</v>
      </c>
      <c r="BE149" s="252">
        <f>BE151+BE157</f>
        <v>3</v>
      </c>
      <c r="BF149" s="380">
        <f>BF151+BF157</f>
        <v>0</v>
      </c>
      <c r="BG149" s="381"/>
      <c r="BH149" s="439">
        <f>BH151+BH157</f>
        <v>0</v>
      </c>
      <c r="BI149" s="440"/>
      <c r="BJ149" s="441"/>
      <c r="BK149" s="236">
        <f>BK151+BK157</f>
        <v>0</v>
      </c>
      <c r="BL149" s="252">
        <f>BL151+BL157</f>
        <v>0</v>
      </c>
      <c r="BM149" s="380">
        <f>BM151+BM157</f>
        <v>4</v>
      </c>
      <c r="BN149" s="381"/>
      <c r="BO149" s="439">
        <f>BO151+BO157</f>
        <v>216</v>
      </c>
      <c r="BP149" s="440"/>
      <c r="BQ149" s="441"/>
      <c r="BR149" s="236">
        <f>BR151+BR157</f>
        <v>0</v>
      </c>
      <c r="BS149" s="252">
        <f>BS151+BS157</f>
        <v>6</v>
      </c>
      <c r="BT149" s="380">
        <f>BT151+BT157</f>
        <v>0</v>
      </c>
      <c r="BU149" s="381"/>
      <c r="BV149" s="439">
        <f>BV151+BV157</f>
        <v>0</v>
      </c>
      <c r="BW149" s="440"/>
      <c r="BX149" s="441"/>
      <c r="BY149" s="236">
        <f>BY151+BY157</f>
        <v>0</v>
      </c>
      <c r="BZ149" s="252">
        <f>BZ151+BZ157</f>
        <v>0</v>
      </c>
      <c r="CA149" s="380">
        <f>CA151+CA157+CA163</f>
        <v>8</v>
      </c>
      <c r="CB149" s="381"/>
      <c r="CC149" s="439">
        <f>CC151+CC157</f>
        <v>216</v>
      </c>
      <c r="CD149" s="440"/>
      <c r="CE149" s="441"/>
      <c r="CF149" s="236">
        <f>CF151+CF157</f>
        <v>0</v>
      </c>
      <c r="CG149" s="224">
        <f>CG151+CG157+CG163</f>
        <v>12</v>
      </c>
      <c r="CH149" s="35"/>
      <c r="CI149" s="36" t="b">
        <f>IF(G149=SUM(V149,AC149,AJ149,AQ149,BE149,BL149,BS149,BZ149,CG149),TRUE)</f>
        <v>1</v>
      </c>
    </row>
    <row r="150" spans="1:87" ht="13.5" customHeight="1" thickBot="1" x14ac:dyDescent="0.2">
      <c r="A150" s="4"/>
      <c r="B150" s="20"/>
      <c r="C150" s="4"/>
      <c r="D150" s="4"/>
      <c r="E150" s="4"/>
      <c r="F150" s="4"/>
      <c r="G150" s="21"/>
      <c r="H150" s="21"/>
      <c r="I150" s="21"/>
      <c r="J150" s="21"/>
      <c r="K150" s="250"/>
      <c r="L150" s="250"/>
      <c r="M150" s="250"/>
      <c r="N150" s="250"/>
      <c r="O150" s="21"/>
      <c r="P150" s="62"/>
      <c r="Q150" s="62"/>
      <c r="R150" s="22"/>
      <c r="S150" s="22"/>
      <c r="T150" s="52"/>
      <c r="U150" s="22"/>
      <c r="V150" s="21"/>
      <c r="W150" s="62"/>
      <c r="X150" s="62"/>
      <c r="Y150" s="52"/>
      <c r="Z150" s="22"/>
      <c r="AA150" s="22"/>
      <c r="AB150" s="22"/>
      <c r="AC150" s="21"/>
      <c r="AD150" s="62"/>
      <c r="AE150" s="62"/>
      <c r="AF150" s="52"/>
      <c r="AG150" s="22"/>
      <c r="AH150" s="22"/>
      <c r="AI150" s="22"/>
      <c r="AJ150" s="21"/>
      <c r="AK150" s="62"/>
      <c r="AL150" s="62"/>
      <c r="AM150" s="52"/>
      <c r="AN150" s="22"/>
      <c r="AO150" s="22"/>
      <c r="AP150" s="22"/>
      <c r="AQ150" s="21"/>
      <c r="AR150" s="62"/>
      <c r="AS150" s="62"/>
      <c r="AT150" s="52"/>
      <c r="AU150" s="22"/>
      <c r="AV150" s="22"/>
      <c r="AW150" s="22"/>
      <c r="AX150" s="21"/>
      <c r="AY150" s="62"/>
      <c r="AZ150" s="62"/>
      <c r="BA150" s="63"/>
      <c r="BB150" s="63"/>
      <c r="BC150" s="63"/>
      <c r="BD150" s="22"/>
      <c r="BE150" s="21"/>
      <c r="BF150" s="62"/>
      <c r="BG150" s="62"/>
      <c r="BH150" s="52"/>
      <c r="BI150" s="22"/>
      <c r="BJ150" s="22"/>
      <c r="BK150" s="22"/>
      <c r="BL150" s="21"/>
      <c r="BM150" s="62"/>
      <c r="BN150" s="62"/>
      <c r="BO150" s="63"/>
      <c r="BP150" s="63"/>
      <c r="BQ150" s="63"/>
      <c r="BR150" s="22"/>
      <c r="BS150" s="21"/>
      <c r="BT150" s="62"/>
      <c r="BU150" s="62"/>
      <c r="BV150" s="52"/>
      <c r="BW150" s="22"/>
      <c r="BX150" s="22"/>
      <c r="BY150" s="22"/>
      <c r="BZ150" s="21"/>
      <c r="CA150" s="62"/>
      <c r="CB150" s="62"/>
      <c r="CC150" s="63"/>
      <c r="CD150" s="63"/>
      <c r="CE150" s="63"/>
      <c r="CF150" s="22"/>
      <c r="CG150" s="21"/>
    </row>
    <row r="151" spans="1:87" ht="21" customHeight="1" thickBot="1" x14ac:dyDescent="0.2">
      <c r="A151" s="14" t="s">
        <v>113</v>
      </c>
      <c r="B151" s="183" t="s">
        <v>193</v>
      </c>
      <c r="C151" s="385"/>
      <c r="D151" s="385"/>
      <c r="E151" s="385"/>
      <c r="F151" s="385"/>
      <c r="G151" s="15">
        <f>G152+G153</f>
        <v>6</v>
      </c>
      <c r="H151" s="15">
        <f t="shared" ref="H151:J151" si="211">H152+H153</f>
        <v>216</v>
      </c>
      <c r="I151" s="15">
        <f t="shared" si="211"/>
        <v>216</v>
      </c>
      <c r="J151" s="15">
        <f t="shared" si="211"/>
        <v>0</v>
      </c>
      <c r="K151" s="386">
        <f>P151+W151+AD151+AK151+BF151+BM151+BT151+CA151</f>
        <v>2</v>
      </c>
      <c r="L151" s="387"/>
      <c r="M151" s="387"/>
      <c r="N151" s="388"/>
      <c r="O151" s="15">
        <f t="shared" ref="O151" si="212">O152+O153</f>
        <v>0</v>
      </c>
      <c r="P151" s="380">
        <f>P152+P153</f>
        <v>0</v>
      </c>
      <c r="Q151" s="381"/>
      <c r="R151" s="382">
        <f>R152+R153</f>
        <v>0</v>
      </c>
      <c r="S151" s="383"/>
      <c r="T151" s="384"/>
      <c r="U151" s="236">
        <f t="shared" ref="U151:V151" si="213">U152+U153</f>
        <v>0</v>
      </c>
      <c r="V151" s="11">
        <f t="shared" si="213"/>
        <v>0</v>
      </c>
      <c r="W151" s="380">
        <f>W152+W153</f>
        <v>0</v>
      </c>
      <c r="X151" s="381"/>
      <c r="Y151" s="382">
        <f>Y152+Y153</f>
        <v>0</v>
      </c>
      <c r="Z151" s="383"/>
      <c r="AA151" s="384"/>
      <c r="AB151" s="236">
        <f t="shared" ref="AB151:AC151" si="214">AB152+AB153</f>
        <v>0</v>
      </c>
      <c r="AC151" s="11">
        <f t="shared" si="214"/>
        <v>0</v>
      </c>
      <c r="AD151" s="380">
        <f>AD152+AD153</f>
        <v>0</v>
      </c>
      <c r="AE151" s="381"/>
      <c r="AF151" s="382">
        <f>AF152+AF153</f>
        <v>0</v>
      </c>
      <c r="AG151" s="383"/>
      <c r="AH151" s="384"/>
      <c r="AI151" s="236">
        <f t="shared" ref="AI151:AJ151" si="215">AI152+AI153</f>
        <v>0</v>
      </c>
      <c r="AJ151" s="11">
        <f t="shared" si="215"/>
        <v>0</v>
      </c>
      <c r="AK151" s="380">
        <f>AK152+AK153</f>
        <v>2</v>
      </c>
      <c r="AL151" s="381"/>
      <c r="AM151" s="382">
        <f>AM152+AM153</f>
        <v>108</v>
      </c>
      <c r="AN151" s="383"/>
      <c r="AO151" s="384"/>
      <c r="AP151" s="236">
        <f t="shared" ref="AP151:AQ151" si="216">AP152+AP153</f>
        <v>0</v>
      </c>
      <c r="AQ151" s="11">
        <f t="shared" si="216"/>
        <v>3</v>
      </c>
      <c r="AR151" s="380">
        <f>AR152+AR153</f>
        <v>0</v>
      </c>
      <c r="AS151" s="381"/>
      <c r="AT151" s="382">
        <f>AT152+AT153</f>
        <v>0</v>
      </c>
      <c r="AU151" s="383"/>
      <c r="AV151" s="384"/>
      <c r="AW151" s="236">
        <f t="shared" ref="AW151:AX151" si="217">AW152+AW153</f>
        <v>0</v>
      </c>
      <c r="AX151" s="11">
        <f t="shared" si="217"/>
        <v>0</v>
      </c>
      <c r="AY151" s="380">
        <f>AY152+AY153</f>
        <v>2</v>
      </c>
      <c r="AZ151" s="381"/>
      <c r="BA151" s="382">
        <f>BA152+BA153</f>
        <v>108</v>
      </c>
      <c r="BB151" s="383"/>
      <c r="BC151" s="384"/>
      <c r="BD151" s="236">
        <f>BD152+BD153</f>
        <v>0</v>
      </c>
      <c r="BE151" s="11">
        <f>BE152+BE153</f>
        <v>3</v>
      </c>
      <c r="BF151" s="380">
        <f>BF152+BF153</f>
        <v>0</v>
      </c>
      <c r="BG151" s="381"/>
      <c r="BH151" s="382">
        <f>BH152+BH153</f>
        <v>0</v>
      </c>
      <c r="BI151" s="383"/>
      <c r="BJ151" s="384"/>
      <c r="BK151" s="236">
        <f t="shared" ref="BK151:BL151" si="218">BK152+BK153</f>
        <v>0</v>
      </c>
      <c r="BL151" s="11">
        <f t="shared" si="218"/>
        <v>0</v>
      </c>
      <c r="BM151" s="380">
        <f>BM152+BM153</f>
        <v>0</v>
      </c>
      <c r="BN151" s="381"/>
      <c r="BO151" s="382">
        <f>BO152+BO153</f>
        <v>0</v>
      </c>
      <c r="BP151" s="383"/>
      <c r="BQ151" s="384"/>
      <c r="BR151" s="236">
        <f>BR152+BR153</f>
        <v>0</v>
      </c>
      <c r="BS151" s="11">
        <f>BS152+BS153</f>
        <v>0</v>
      </c>
      <c r="BT151" s="380">
        <f>BT152+BT153</f>
        <v>0</v>
      </c>
      <c r="BU151" s="381"/>
      <c r="BV151" s="382">
        <f>BV152+BV153</f>
        <v>0</v>
      </c>
      <c r="BW151" s="383"/>
      <c r="BX151" s="384"/>
      <c r="BY151" s="236">
        <f t="shared" ref="BY151:BZ151" si="219">BY152+BY153</f>
        <v>0</v>
      </c>
      <c r="BZ151" s="11">
        <f t="shared" si="219"/>
        <v>0</v>
      </c>
      <c r="CA151" s="380">
        <f>CA152+CA153</f>
        <v>0</v>
      </c>
      <c r="CB151" s="381"/>
      <c r="CC151" s="382">
        <f>CC152+CC153</f>
        <v>0</v>
      </c>
      <c r="CD151" s="383"/>
      <c r="CE151" s="384"/>
      <c r="CF151" s="236">
        <f t="shared" ref="CF151:CG151" si="220">CF152+CF153</f>
        <v>0</v>
      </c>
      <c r="CG151" s="11">
        <f t="shared" si="220"/>
        <v>0</v>
      </c>
    </row>
    <row r="152" spans="1:87" ht="38.25" customHeight="1" thickBot="1" x14ac:dyDescent="0.2">
      <c r="A152" s="30" t="s">
        <v>114</v>
      </c>
      <c r="B152" s="187" t="s">
        <v>232</v>
      </c>
      <c r="C152" s="202"/>
      <c r="D152" s="203">
        <v>6</v>
      </c>
      <c r="E152" s="27"/>
      <c r="F152" s="27"/>
      <c r="G152" s="49">
        <f>V152+AC152+AJ152+AQ152+AX152+BE152+BL152+BS152+BZ152+CG152</f>
        <v>6</v>
      </c>
      <c r="H152" s="28">
        <f>R152+Y152+AF152+AM152+AT152+BA152+BH152+BO152+BV152+CC152</f>
        <v>216</v>
      </c>
      <c r="I152" s="238">
        <f>R152+Y152+AF152+AM152+AT152+BA152+BH152+BO152+BV152+CC152</f>
        <v>216</v>
      </c>
      <c r="J152" s="238">
        <f>U152+AB152+AI152+AP152+AW152+BD152+BK152+BR152+BY152+CF152</f>
        <v>0</v>
      </c>
      <c r="K152" s="373">
        <f>P152+W152+AD152+AK152+AR152+AY152+BF152+BM152+BT152+CA152</f>
        <v>4</v>
      </c>
      <c r="L152" s="374"/>
      <c r="M152" s="374"/>
      <c r="N152" s="375"/>
      <c r="O152" s="238"/>
      <c r="P152" s="376"/>
      <c r="Q152" s="372"/>
      <c r="R152" s="377"/>
      <c r="S152" s="378"/>
      <c r="T152" s="379"/>
      <c r="U152" s="30"/>
      <c r="V152" s="28">
        <f>R152/36</f>
        <v>0</v>
      </c>
      <c r="W152" s="371"/>
      <c r="X152" s="372"/>
      <c r="Y152" s="377"/>
      <c r="Z152" s="378"/>
      <c r="AA152" s="379"/>
      <c r="AB152" s="30"/>
      <c r="AC152" s="28">
        <f t="shared" ref="AC152:AC153" si="221">Y152/36</f>
        <v>0</v>
      </c>
      <c r="AD152" s="371"/>
      <c r="AE152" s="372"/>
      <c r="AF152" s="377"/>
      <c r="AG152" s="378"/>
      <c r="AH152" s="379"/>
      <c r="AI152" s="30"/>
      <c r="AJ152" s="28">
        <f t="shared" ref="AJ152:AJ153" si="222">AF152/36</f>
        <v>0</v>
      </c>
      <c r="AK152" s="371">
        <f>AM152/54</f>
        <v>2</v>
      </c>
      <c r="AL152" s="372"/>
      <c r="AM152" s="377">
        <v>108</v>
      </c>
      <c r="AN152" s="378"/>
      <c r="AO152" s="379"/>
      <c r="AP152" s="30"/>
      <c r="AQ152" s="28">
        <f t="shared" ref="AQ152" si="223">AM152/36</f>
        <v>3</v>
      </c>
      <c r="AR152" s="371"/>
      <c r="AS152" s="372"/>
      <c r="AT152" s="377"/>
      <c r="AU152" s="378"/>
      <c r="AV152" s="379"/>
      <c r="AW152" s="30"/>
      <c r="AX152" s="28">
        <f t="shared" ref="AX152:AX153" si="224">AT152/36</f>
        <v>0</v>
      </c>
      <c r="AY152" s="371">
        <f>BA152/54</f>
        <v>2</v>
      </c>
      <c r="AZ152" s="372"/>
      <c r="BA152" s="377">
        <v>108</v>
      </c>
      <c r="BB152" s="378"/>
      <c r="BC152" s="379"/>
      <c r="BD152" s="30"/>
      <c r="BE152" s="28">
        <f t="shared" ref="BE152:BE153" si="225">BA152/36</f>
        <v>3</v>
      </c>
      <c r="BF152" s="371"/>
      <c r="BG152" s="372"/>
      <c r="BH152" s="377"/>
      <c r="BI152" s="378"/>
      <c r="BJ152" s="379"/>
      <c r="BK152" s="30"/>
      <c r="BL152" s="28">
        <f t="shared" ref="BL152:BL153" si="226">BH152/36</f>
        <v>0</v>
      </c>
      <c r="BM152" s="371"/>
      <c r="BN152" s="372"/>
      <c r="BO152" s="377"/>
      <c r="BP152" s="378"/>
      <c r="BQ152" s="379"/>
      <c r="BR152" s="30"/>
      <c r="BS152" s="28">
        <f t="shared" ref="BS152:BS153" si="227">BO152/36</f>
        <v>0</v>
      </c>
      <c r="BT152" s="371"/>
      <c r="BU152" s="372"/>
      <c r="BV152" s="377"/>
      <c r="BW152" s="378"/>
      <c r="BX152" s="379"/>
      <c r="BY152" s="30"/>
      <c r="BZ152" s="28">
        <f t="shared" ref="BZ152:BZ153" si="228">BV152/36</f>
        <v>0</v>
      </c>
      <c r="CA152" s="371"/>
      <c r="CB152" s="372"/>
      <c r="CC152" s="377"/>
      <c r="CD152" s="378"/>
      <c r="CE152" s="379"/>
      <c r="CF152" s="30"/>
      <c r="CG152" s="28">
        <f t="shared" ref="CG152:CG153" si="229">CC152/36</f>
        <v>0</v>
      </c>
    </row>
    <row r="153" spans="1:87" ht="0.75" customHeight="1" x14ac:dyDescent="0.15">
      <c r="A153" s="32"/>
      <c r="B153" s="64"/>
      <c r="C153" s="27"/>
      <c r="D153" s="27"/>
      <c r="E153" s="27"/>
      <c r="F153" s="27"/>
      <c r="G153" s="49">
        <f>V153+AC153+AJ153+AQ153+AX153+BE153+BL153+BS153+BZ153+CG153</f>
        <v>0</v>
      </c>
      <c r="H153" s="28">
        <f>R153+Y153+AF153+AM153+AT153+BA153+BH153+BO153+BV153+CC153</f>
        <v>0</v>
      </c>
      <c r="I153" s="238">
        <f>R153+Y153+AF153+AM153+AT153+BA153+BH153+BO153+BV153+CC153</f>
        <v>0</v>
      </c>
      <c r="J153" s="238">
        <f>U153+AB153+AI153+AP153+AW153+BD153+BK153+BR153+BY153+CF153</f>
        <v>0</v>
      </c>
      <c r="K153" s="373">
        <f>P153+W153+AD153+AK153+AR153+AY153+BF153+BM153+BT153+CA153</f>
        <v>0</v>
      </c>
      <c r="L153" s="374"/>
      <c r="M153" s="374"/>
      <c r="N153" s="375"/>
      <c r="O153" s="238"/>
      <c r="P153" s="431"/>
      <c r="Q153" s="424"/>
      <c r="R153" s="420"/>
      <c r="S153" s="421"/>
      <c r="T153" s="422"/>
      <c r="U153" s="30"/>
      <c r="V153" s="28">
        <f>R153/36</f>
        <v>0</v>
      </c>
      <c r="W153" s="423"/>
      <c r="X153" s="424"/>
      <c r="Y153" s="420"/>
      <c r="Z153" s="421"/>
      <c r="AA153" s="422"/>
      <c r="AB153" s="30"/>
      <c r="AC153" s="28">
        <f t="shared" si="221"/>
        <v>0</v>
      </c>
      <c r="AD153" s="423"/>
      <c r="AE153" s="424"/>
      <c r="AF153" s="420"/>
      <c r="AG153" s="421"/>
      <c r="AH153" s="422"/>
      <c r="AI153" s="30"/>
      <c r="AJ153" s="28">
        <f t="shared" si="222"/>
        <v>0</v>
      </c>
      <c r="AK153" s="423"/>
      <c r="AL153" s="424"/>
      <c r="AM153" s="420"/>
      <c r="AN153" s="421"/>
      <c r="AO153" s="422"/>
      <c r="AP153" s="30"/>
      <c r="AQ153" s="28">
        <f t="shared" ref="AQ153" si="230">AM153/36</f>
        <v>0</v>
      </c>
      <c r="AR153" s="423"/>
      <c r="AS153" s="424"/>
      <c r="AT153" s="420"/>
      <c r="AU153" s="421"/>
      <c r="AV153" s="422"/>
      <c r="AW153" s="30"/>
      <c r="AX153" s="28">
        <f t="shared" si="224"/>
        <v>0</v>
      </c>
      <c r="AY153" s="423"/>
      <c r="AZ153" s="424"/>
      <c r="BA153" s="420"/>
      <c r="BB153" s="421"/>
      <c r="BC153" s="422"/>
      <c r="BD153" s="30"/>
      <c r="BE153" s="28">
        <f t="shared" si="225"/>
        <v>0</v>
      </c>
      <c r="BF153" s="423"/>
      <c r="BG153" s="424"/>
      <c r="BH153" s="420"/>
      <c r="BI153" s="421"/>
      <c r="BJ153" s="422"/>
      <c r="BK153" s="30"/>
      <c r="BL153" s="28">
        <f t="shared" si="226"/>
        <v>0</v>
      </c>
      <c r="BM153" s="423"/>
      <c r="BN153" s="424"/>
      <c r="BO153" s="420"/>
      <c r="BP153" s="421"/>
      <c r="BQ153" s="422"/>
      <c r="BR153" s="30"/>
      <c r="BS153" s="28">
        <f t="shared" si="227"/>
        <v>0</v>
      </c>
      <c r="BT153" s="423"/>
      <c r="BU153" s="424"/>
      <c r="BV153" s="420"/>
      <c r="BW153" s="421"/>
      <c r="BX153" s="422"/>
      <c r="BY153" s="30"/>
      <c r="BZ153" s="28">
        <f t="shared" si="228"/>
        <v>0</v>
      </c>
      <c r="CA153" s="423"/>
      <c r="CB153" s="424"/>
      <c r="CC153" s="420"/>
      <c r="CD153" s="421"/>
      <c r="CE153" s="422"/>
      <c r="CF153" s="30"/>
      <c r="CG153" s="28">
        <f t="shared" si="229"/>
        <v>0</v>
      </c>
    </row>
    <row r="154" spans="1:87" ht="10.5" customHeight="1" thickBot="1" x14ac:dyDescent="0.2">
      <c r="A154" s="32" t="s">
        <v>75</v>
      </c>
      <c r="B154" s="58"/>
      <c r="C154" s="22"/>
      <c r="D154" s="22"/>
      <c r="E154" s="22"/>
      <c r="F154" s="22"/>
      <c r="G154" s="21"/>
      <c r="H154" s="21"/>
      <c r="I154" s="21"/>
      <c r="J154" s="21"/>
      <c r="K154" s="250"/>
      <c r="L154" s="250"/>
      <c r="M154" s="250"/>
      <c r="N154" s="250"/>
      <c r="O154" s="21"/>
      <c r="P154" s="62"/>
      <c r="Q154" s="62"/>
      <c r="R154" s="22"/>
      <c r="S154" s="22"/>
      <c r="T154" s="22"/>
      <c r="U154" s="22"/>
      <c r="V154" s="21"/>
      <c r="W154" s="62"/>
      <c r="X154" s="62"/>
      <c r="Y154" s="22"/>
      <c r="Z154" s="22"/>
      <c r="AA154" s="22"/>
      <c r="AB154" s="22"/>
      <c r="AC154" s="21"/>
      <c r="AD154" s="62"/>
      <c r="AE154" s="62"/>
      <c r="AF154" s="22"/>
      <c r="AG154" s="22"/>
      <c r="AH154" s="22"/>
      <c r="AI154" s="22"/>
      <c r="AJ154" s="21"/>
      <c r="AK154" s="62"/>
      <c r="AL154" s="62"/>
      <c r="AM154" s="22"/>
      <c r="AN154" s="22"/>
      <c r="AO154" s="22"/>
      <c r="AP154" s="22"/>
      <c r="AQ154" s="21"/>
      <c r="AR154" s="62"/>
      <c r="AS154" s="62"/>
      <c r="AT154" s="22"/>
      <c r="AU154" s="22"/>
      <c r="AV154" s="22"/>
      <c r="AW154" s="22"/>
      <c r="AX154" s="21"/>
      <c r="AY154" s="62"/>
      <c r="AZ154" s="62"/>
      <c r="BA154" s="22"/>
      <c r="BB154" s="22"/>
      <c r="BC154" s="22"/>
      <c r="BD154" s="22"/>
      <c r="BE154" s="21"/>
      <c r="BF154" s="62"/>
      <c r="BG154" s="62"/>
      <c r="BH154" s="22"/>
      <c r="BI154" s="22"/>
      <c r="BJ154" s="22"/>
      <c r="BK154" s="22"/>
      <c r="BL154" s="21"/>
      <c r="BM154" s="62"/>
      <c r="BN154" s="62"/>
      <c r="BO154" s="22"/>
      <c r="BP154" s="22"/>
      <c r="BQ154" s="22"/>
      <c r="BR154" s="22"/>
      <c r="BS154" s="21"/>
      <c r="BT154" s="62"/>
      <c r="BU154" s="62"/>
      <c r="BV154" s="22"/>
      <c r="BW154" s="22"/>
      <c r="BX154" s="22"/>
      <c r="BY154" s="22"/>
      <c r="BZ154" s="21"/>
      <c r="CA154" s="62"/>
      <c r="CB154" s="62"/>
      <c r="CC154" s="22"/>
      <c r="CD154" s="22"/>
      <c r="CE154" s="22"/>
      <c r="CF154" s="22"/>
      <c r="CG154" s="21"/>
    </row>
    <row r="155" spans="1:87" ht="12.75" hidden="1" customHeight="1" thickBot="1" x14ac:dyDescent="0.2">
      <c r="A155" s="4"/>
      <c r="B155" s="20"/>
      <c r="C155" s="4"/>
      <c r="D155" s="4"/>
      <c r="E155" s="4"/>
      <c r="F155" s="4"/>
      <c r="G155" s="21"/>
      <c r="H155" s="21"/>
      <c r="I155" s="21"/>
      <c r="J155" s="21"/>
      <c r="K155" s="250"/>
      <c r="L155" s="250"/>
      <c r="M155" s="250"/>
      <c r="N155" s="250"/>
      <c r="O155" s="21"/>
      <c r="P155" s="62"/>
      <c r="Q155" s="62"/>
      <c r="R155" s="63"/>
      <c r="S155" s="63"/>
      <c r="T155" s="63"/>
      <c r="U155" s="22"/>
      <c r="V155" s="21"/>
      <c r="W155" s="62"/>
      <c r="X155" s="62"/>
      <c r="Y155" s="22"/>
      <c r="Z155" s="22"/>
      <c r="AA155" s="63"/>
      <c r="AB155" s="22"/>
      <c r="AC155" s="21"/>
      <c r="AD155" s="62"/>
      <c r="AE155" s="62"/>
      <c r="AF155" s="22"/>
      <c r="AG155" s="22"/>
      <c r="AH155" s="63"/>
      <c r="AI155" s="22"/>
      <c r="AJ155" s="21"/>
      <c r="AK155" s="62"/>
      <c r="AL155" s="62"/>
      <c r="AM155" s="22"/>
      <c r="AN155" s="22"/>
      <c r="AO155" s="63"/>
      <c r="AP155" s="22"/>
      <c r="AQ155" s="21"/>
      <c r="AR155" s="62"/>
      <c r="AS155" s="62"/>
      <c r="AT155" s="22"/>
      <c r="AU155" s="22"/>
      <c r="AV155" s="63"/>
      <c r="AW155" s="22"/>
      <c r="AX155" s="21"/>
      <c r="AY155" s="62"/>
      <c r="AZ155" s="62"/>
      <c r="BA155" s="63"/>
      <c r="BB155" s="63"/>
      <c r="BC155" s="63"/>
      <c r="BD155" s="22"/>
      <c r="BE155" s="21"/>
      <c r="BF155" s="62"/>
      <c r="BG155" s="62"/>
      <c r="BH155" s="22"/>
      <c r="BI155" s="22"/>
      <c r="BJ155" s="63"/>
      <c r="BK155" s="22"/>
      <c r="BL155" s="21"/>
      <c r="BM155" s="62"/>
      <c r="BN155" s="62"/>
      <c r="BO155" s="63"/>
      <c r="BP155" s="63"/>
      <c r="BQ155" s="63"/>
      <c r="BR155" s="22"/>
      <c r="BS155" s="21"/>
      <c r="BT155" s="62"/>
      <c r="BU155" s="62"/>
      <c r="BV155" s="22"/>
      <c r="BW155" s="22"/>
      <c r="BX155" s="63"/>
      <c r="BY155" s="22"/>
      <c r="BZ155" s="21"/>
      <c r="CA155" s="62"/>
      <c r="CB155" s="62"/>
      <c r="CC155" s="63"/>
      <c r="CD155" s="63"/>
      <c r="CE155" s="63"/>
      <c r="CF155" s="22"/>
      <c r="CG155" s="21"/>
    </row>
    <row r="156" spans="1:87" ht="12.75" hidden="1" customHeight="1" thickBot="1" x14ac:dyDescent="0.2">
      <c r="A156" s="4"/>
      <c r="B156" s="20"/>
      <c r="C156" s="4"/>
      <c r="D156" s="4"/>
      <c r="E156" s="4"/>
      <c r="F156" s="4"/>
      <c r="G156" s="65"/>
      <c r="H156" s="65"/>
      <c r="I156" s="65"/>
      <c r="J156" s="65"/>
      <c r="K156" s="250"/>
      <c r="L156" s="250"/>
      <c r="M156" s="250"/>
      <c r="N156" s="250"/>
      <c r="O156" s="65"/>
      <c r="P156" s="62"/>
      <c r="Q156" s="62"/>
      <c r="R156" s="66"/>
      <c r="S156" s="66"/>
      <c r="T156" s="66"/>
      <c r="U156" s="4"/>
      <c r="V156" s="21"/>
      <c r="W156" s="62"/>
      <c r="X156" s="62"/>
      <c r="Y156" s="66"/>
      <c r="Z156" s="4"/>
      <c r="AA156" s="4"/>
      <c r="AB156" s="4"/>
      <c r="AC156" s="67"/>
      <c r="AD156" s="62"/>
      <c r="AE156" s="62"/>
      <c r="AF156" s="66"/>
      <c r="AG156" s="4"/>
      <c r="AH156" s="4"/>
      <c r="AI156" s="4"/>
      <c r="AJ156" s="67"/>
      <c r="AK156" s="62"/>
      <c r="AL156" s="62"/>
      <c r="AM156" s="66"/>
      <c r="AN156" s="4"/>
      <c r="AO156" s="4"/>
      <c r="AP156" s="4"/>
      <c r="AQ156" s="67"/>
      <c r="AR156" s="62"/>
      <c r="AS156" s="62"/>
      <c r="AT156" s="66"/>
      <c r="AU156" s="4"/>
      <c r="AV156" s="4"/>
      <c r="AW156" s="4"/>
      <c r="AX156" s="67"/>
      <c r="AY156" s="62"/>
      <c r="AZ156" s="62"/>
      <c r="BA156" s="66"/>
      <c r="BB156" s="66"/>
      <c r="BC156" s="66"/>
      <c r="BD156" s="4"/>
      <c r="BE156" s="67"/>
      <c r="BF156" s="62"/>
      <c r="BG156" s="62"/>
      <c r="BH156" s="66"/>
      <c r="BI156" s="4"/>
      <c r="BJ156" s="4"/>
      <c r="BK156" s="4"/>
      <c r="BL156" s="67"/>
      <c r="BM156" s="62"/>
      <c r="BN156" s="62"/>
      <c r="BO156" s="66"/>
      <c r="BP156" s="66"/>
      <c r="BQ156" s="66"/>
      <c r="BR156" s="4"/>
      <c r="BS156" s="67"/>
      <c r="BT156" s="62"/>
      <c r="BU156" s="62"/>
      <c r="BV156" s="66"/>
      <c r="BW156" s="4"/>
      <c r="BX156" s="4"/>
      <c r="BY156" s="4"/>
      <c r="BZ156" s="67"/>
      <c r="CA156" s="62"/>
      <c r="CB156" s="62"/>
      <c r="CC156" s="66"/>
      <c r="CD156" s="66"/>
      <c r="CE156" s="66"/>
      <c r="CF156" s="4"/>
      <c r="CG156" s="67"/>
    </row>
    <row r="157" spans="1:87" ht="21" customHeight="1" thickBot="1" x14ac:dyDescent="0.2">
      <c r="A157" s="177" t="s">
        <v>115</v>
      </c>
      <c r="B157" s="188" t="s">
        <v>194</v>
      </c>
      <c r="C157" s="385"/>
      <c r="D157" s="385"/>
      <c r="E157" s="385"/>
      <c r="F157" s="385"/>
      <c r="G157" s="15">
        <f>G158+G159+G160+G161</f>
        <v>12</v>
      </c>
      <c r="H157" s="15">
        <f>H158+H159+H160+H161</f>
        <v>432</v>
      </c>
      <c r="I157" s="15">
        <f>I158+I159+I160+I161</f>
        <v>432</v>
      </c>
      <c r="J157" s="15">
        <f>J158+J159+J160+J161</f>
        <v>0</v>
      </c>
      <c r="K157" s="386">
        <f>P157+W157+AD157+AK157+BF157+BM157+BT157+CA157</f>
        <v>8</v>
      </c>
      <c r="L157" s="387"/>
      <c r="M157" s="387"/>
      <c r="N157" s="388"/>
      <c r="O157" s="15">
        <f>O158+O159+O160+O161</f>
        <v>0</v>
      </c>
      <c r="P157" s="380">
        <f>P158+P159+P160+P161</f>
        <v>0</v>
      </c>
      <c r="Q157" s="381"/>
      <c r="R157" s="233">
        <f>R158+R159+R160+R161</f>
        <v>0</v>
      </c>
      <c r="S157" s="287"/>
      <c r="T157" s="234"/>
      <c r="U157" s="236">
        <f>U158+U159+U160+U161</f>
        <v>0</v>
      </c>
      <c r="V157" s="11">
        <f>V158+V159+V160+V161</f>
        <v>0</v>
      </c>
      <c r="W157" s="380">
        <f>W158+W159+W160+W161</f>
        <v>0</v>
      </c>
      <c r="X157" s="381"/>
      <c r="Y157" s="233">
        <f>Y158+Y159+Y160+Y161</f>
        <v>0</v>
      </c>
      <c r="Z157" s="287"/>
      <c r="AA157" s="234"/>
      <c r="AB157" s="236">
        <f>AB158+AB159+AB160+AB161</f>
        <v>0</v>
      </c>
      <c r="AC157" s="11">
        <f>AC158+AC159+AC160+AC161</f>
        <v>0</v>
      </c>
      <c r="AD157" s="380">
        <f>AD158+AD159+AD160+AD161</f>
        <v>0</v>
      </c>
      <c r="AE157" s="381"/>
      <c r="AF157" s="233">
        <f>AF158+AF159+AF160+AF161</f>
        <v>0</v>
      </c>
      <c r="AG157" s="287"/>
      <c r="AH157" s="234"/>
      <c r="AI157" s="236">
        <f>AI158+AI159+AI160+AI161</f>
        <v>0</v>
      </c>
      <c r="AJ157" s="11">
        <f>AJ158+AJ159+AJ160+AJ161</f>
        <v>0</v>
      </c>
      <c r="AK157" s="380">
        <f>AK158+AK159+AK160+AK161</f>
        <v>0</v>
      </c>
      <c r="AL157" s="381"/>
      <c r="AM157" s="233">
        <f>AM158+AM159+AM160+AM161</f>
        <v>0</v>
      </c>
      <c r="AN157" s="287"/>
      <c r="AO157" s="234"/>
      <c r="AP157" s="236">
        <f>AP158+AP159+AP160+AP161</f>
        <v>0</v>
      </c>
      <c r="AQ157" s="11">
        <f>AQ158+AQ159+AQ160+AQ161</f>
        <v>0</v>
      </c>
      <c r="AR157" s="380">
        <f>AR158+AR159+AR160+AR161</f>
        <v>0</v>
      </c>
      <c r="AS157" s="381"/>
      <c r="AT157" s="233">
        <f>AT158+AT159+AT160+AT161</f>
        <v>0</v>
      </c>
      <c r="AU157" s="287"/>
      <c r="AV157" s="234"/>
      <c r="AW157" s="236">
        <f>AW158+AW159+AW160+AW161</f>
        <v>0</v>
      </c>
      <c r="AX157" s="11">
        <f>AX158+AX159+AX160+AX161</f>
        <v>0</v>
      </c>
      <c r="AY157" s="380">
        <f>AY158+AY159+AY160+AY161</f>
        <v>0</v>
      </c>
      <c r="AZ157" s="381"/>
      <c r="BA157" s="233">
        <f>BA158+BA159+BA160+BA161</f>
        <v>0</v>
      </c>
      <c r="BB157" s="287"/>
      <c r="BC157" s="234"/>
      <c r="BD157" s="236">
        <f>BD158+BD159+BD160+BD161</f>
        <v>0</v>
      </c>
      <c r="BE157" s="11">
        <f>BE158+BE159+BE160+BE161</f>
        <v>0</v>
      </c>
      <c r="BF157" s="380">
        <f>BF158+BF159+BF160+BF161</f>
        <v>0</v>
      </c>
      <c r="BG157" s="381"/>
      <c r="BH157" s="233">
        <f>BH158+BH159+BH160+BH161</f>
        <v>0</v>
      </c>
      <c r="BI157" s="287"/>
      <c r="BJ157" s="234"/>
      <c r="BK157" s="236">
        <f>BK158+BK159+BK160+BK161</f>
        <v>0</v>
      </c>
      <c r="BL157" s="11">
        <f>BL158+BL159+BL160+BL161</f>
        <v>0</v>
      </c>
      <c r="BM157" s="380">
        <f>BM158+BM159+BM160+BM161</f>
        <v>4</v>
      </c>
      <c r="BN157" s="381"/>
      <c r="BO157" s="233">
        <f>BO158+BO159+BO160+BO161</f>
        <v>216</v>
      </c>
      <c r="BP157" s="287"/>
      <c r="BQ157" s="234"/>
      <c r="BR157" s="236">
        <f>BR158+BR159+BR160+BR161</f>
        <v>0</v>
      </c>
      <c r="BS157" s="11">
        <f>BS158+BS159+BS160+BS161</f>
        <v>6</v>
      </c>
      <c r="BT157" s="380">
        <f>BT158+BT159+BT160+BT161</f>
        <v>0</v>
      </c>
      <c r="BU157" s="381"/>
      <c r="BV157" s="233">
        <f>BV158+BV159+BV160+BV161</f>
        <v>0</v>
      </c>
      <c r="BW157" s="287"/>
      <c r="BX157" s="234"/>
      <c r="BY157" s="236">
        <f>BY158+BY159+BY160+BY161</f>
        <v>0</v>
      </c>
      <c r="BZ157" s="11">
        <f>BZ158+BZ159+BZ160+BZ161</f>
        <v>0</v>
      </c>
      <c r="CA157" s="380">
        <f>CA158+CA159+CA160+CA161</f>
        <v>4</v>
      </c>
      <c r="CB157" s="381"/>
      <c r="CC157" s="382">
        <f>CC158+CC159+CC160+CC161</f>
        <v>216</v>
      </c>
      <c r="CD157" s="383"/>
      <c r="CE157" s="384"/>
      <c r="CF157" s="236">
        <f>CF158+CF159+CF160+CF161</f>
        <v>0</v>
      </c>
      <c r="CG157" s="11">
        <f>CG158+CG159+CG160+CG161</f>
        <v>6</v>
      </c>
    </row>
    <row r="158" spans="1:87" ht="32.25" customHeight="1" thickBot="1" x14ac:dyDescent="0.2">
      <c r="A158" s="30" t="s">
        <v>116</v>
      </c>
      <c r="B158" s="284" t="s">
        <v>233</v>
      </c>
      <c r="C158" s="280"/>
      <c r="D158" s="281"/>
      <c r="E158" s="281">
        <v>8</v>
      </c>
      <c r="F158" s="27"/>
      <c r="G158" s="49">
        <f>V158+AC158+AJ158+AQ158+AX158+BE158+BL158+BS158+BZ158+CG158</f>
        <v>6</v>
      </c>
      <c r="H158" s="49">
        <f>R158+Y158+AF158+AM158+AT158+BA158+BH158+BO158+BV158+CC158</f>
        <v>216</v>
      </c>
      <c r="I158" s="260">
        <f>R158+Y158+AF158+AM158+AT158+BA158+BH158+BO158+BV158+CC158</f>
        <v>216</v>
      </c>
      <c r="J158" s="260">
        <f>U158+AB158+AI158+AP158+AW158+BD158+BK158+BR158+BY158+CF158</f>
        <v>0</v>
      </c>
      <c r="K158" s="373">
        <f>P158+W158+AD158+AK158+AR158+AY158+BF158+BM158+BT158+CA158</f>
        <v>4</v>
      </c>
      <c r="L158" s="374"/>
      <c r="M158" s="374"/>
      <c r="N158" s="375"/>
      <c r="O158" s="238"/>
      <c r="P158" s="376"/>
      <c r="Q158" s="372"/>
      <c r="R158" s="377"/>
      <c r="S158" s="378"/>
      <c r="T158" s="379"/>
      <c r="U158" s="30"/>
      <c r="V158" s="28">
        <f t="shared" ref="V158:V161" si="231">R158/36</f>
        <v>0</v>
      </c>
      <c r="W158" s="371"/>
      <c r="X158" s="372"/>
      <c r="Y158" s="377"/>
      <c r="Z158" s="378"/>
      <c r="AA158" s="379"/>
      <c r="AB158" s="30"/>
      <c r="AC158" s="28">
        <f t="shared" ref="AC158:AC161" si="232">Y158/36</f>
        <v>0</v>
      </c>
      <c r="AD158" s="371"/>
      <c r="AE158" s="372"/>
      <c r="AF158" s="377"/>
      <c r="AG158" s="378"/>
      <c r="AH158" s="379"/>
      <c r="AI158" s="30"/>
      <c r="AJ158" s="28">
        <f t="shared" ref="AJ158:AJ161" si="233">AF158/36</f>
        <v>0</v>
      </c>
      <c r="AK158" s="371"/>
      <c r="AL158" s="372"/>
      <c r="AM158" s="377"/>
      <c r="AN158" s="378"/>
      <c r="AO158" s="379"/>
      <c r="AP158" s="30"/>
      <c r="AQ158" s="28">
        <f t="shared" ref="AQ158:AQ161" si="234">AM158/36</f>
        <v>0</v>
      </c>
      <c r="AR158" s="371"/>
      <c r="AS158" s="372"/>
      <c r="AT158" s="377"/>
      <c r="AU158" s="378"/>
      <c r="AV158" s="379"/>
      <c r="AW158" s="30"/>
      <c r="AX158" s="28">
        <f t="shared" ref="AX158:AX161" si="235">AT158/36</f>
        <v>0</v>
      </c>
      <c r="AY158" s="371"/>
      <c r="AZ158" s="372"/>
      <c r="BA158" s="389"/>
      <c r="BB158" s="390"/>
      <c r="BC158" s="391"/>
      <c r="BD158" s="30"/>
      <c r="BE158" s="28">
        <f t="shared" ref="BE158:BE161" si="236">BA158/36</f>
        <v>0</v>
      </c>
      <c r="BF158" s="371"/>
      <c r="BG158" s="372"/>
      <c r="BH158" s="377"/>
      <c r="BI158" s="378"/>
      <c r="BJ158" s="379"/>
      <c r="BK158" s="30"/>
      <c r="BL158" s="28">
        <f t="shared" ref="BL158:BL161" si="237">BH158/36</f>
        <v>0</v>
      </c>
      <c r="BM158" s="371">
        <f>BO158/54</f>
        <v>4</v>
      </c>
      <c r="BN158" s="372"/>
      <c r="BO158" s="389">
        <v>216</v>
      </c>
      <c r="BP158" s="390"/>
      <c r="BQ158" s="391"/>
      <c r="BR158" s="30"/>
      <c r="BS158" s="28">
        <f t="shared" ref="BS158:BS161" si="238">BO158/36</f>
        <v>6</v>
      </c>
      <c r="BT158" s="371"/>
      <c r="BU158" s="372"/>
      <c r="BV158" s="377"/>
      <c r="BW158" s="378"/>
      <c r="BX158" s="379"/>
      <c r="BY158" s="30"/>
      <c r="BZ158" s="28">
        <f t="shared" ref="BZ158:BZ161" si="239">BV158/36</f>
        <v>0</v>
      </c>
      <c r="CA158" s="371"/>
      <c r="CB158" s="372"/>
      <c r="CC158" s="377"/>
      <c r="CD158" s="378"/>
      <c r="CE158" s="379"/>
      <c r="CF158" s="30"/>
      <c r="CG158" s="28">
        <f t="shared" ref="CG158:CG161" si="240">CC158/36</f>
        <v>0</v>
      </c>
      <c r="CH158" s="92" t="s">
        <v>198</v>
      </c>
    </row>
    <row r="159" spans="1:87" ht="22.5" customHeight="1" x14ac:dyDescent="0.15">
      <c r="A159" s="30" t="s">
        <v>234</v>
      </c>
      <c r="B159" s="284" t="s">
        <v>235</v>
      </c>
      <c r="C159" s="280"/>
      <c r="D159" s="281" t="s">
        <v>154</v>
      </c>
      <c r="E159" s="281"/>
      <c r="F159" s="245"/>
      <c r="G159" s="40">
        <f>V159+AC159+AJ159+AQ159+AX159+BE159+BL159+BS159+BZ159+CG159</f>
        <v>6</v>
      </c>
      <c r="H159" s="40">
        <f>R159+Y159+AF159+AM159+AT159+BA159+BH159+BO159+BV159+CC159</f>
        <v>216</v>
      </c>
      <c r="I159" s="82">
        <f>R159+Y159+AF159+AM159+AT159+BA159+BH159+BO159+BV159+CC159</f>
        <v>216</v>
      </c>
      <c r="J159" s="82">
        <f>U159+AB159+AI159+AP159+AW159+BD159+BK159+BR159+BY159+CF159</f>
        <v>0</v>
      </c>
      <c r="K159" s="428">
        <f>P159+W159+AD159+AK159+AR159+AY159+BF159+BM159+BT159+CA159</f>
        <v>4</v>
      </c>
      <c r="L159" s="429"/>
      <c r="M159" s="429"/>
      <c r="N159" s="430"/>
      <c r="O159" s="238"/>
      <c r="P159" s="431"/>
      <c r="Q159" s="424"/>
      <c r="R159" s="420"/>
      <c r="S159" s="421"/>
      <c r="T159" s="422"/>
      <c r="U159" s="30"/>
      <c r="V159" s="28">
        <f t="shared" si="231"/>
        <v>0</v>
      </c>
      <c r="W159" s="423"/>
      <c r="X159" s="424"/>
      <c r="Y159" s="420"/>
      <c r="Z159" s="421"/>
      <c r="AA159" s="422"/>
      <c r="AB159" s="30"/>
      <c r="AC159" s="28">
        <f t="shared" si="232"/>
        <v>0</v>
      </c>
      <c r="AD159" s="423"/>
      <c r="AE159" s="424"/>
      <c r="AF159" s="420"/>
      <c r="AG159" s="421"/>
      <c r="AH159" s="422"/>
      <c r="AI159" s="30"/>
      <c r="AJ159" s="28">
        <f t="shared" si="233"/>
        <v>0</v>
      </c>
      <c r="AK159" s="423"/>
      <c r="AL159" s="424"/>
      <c r="AM159" s="420">
        <f>AO159+AP159</f>
        <v>0</v>
      </c>
      <c r="AN159" s="421"/>
      <c r="AO159" s="422"/>
      <c r="AP159" s="30"/>
      <c r="AQ159" s="28">
        <f t="shared" si="234"/>
        <v>0</v>
      </c>
      <c r="AR159" s="423"/>
      <c r="AS159" s="424"/>
      <c r="AT159" s="420">
        <f>AV159+AW159</f>
        <v>0</v>
      </c>
      <c r="AU159" s="421"/>
      <c r="AV159" s="422"/>
      <c r="AW159" s="30"/>
      <c r="AX159" s="28">
        <f t="shared" si="235"/>
        <v>0</v>
      </c>
      <c r="AY159" s="423"/>
      <c r="AZ159" s="424"/>
      <c r="BA159" s="420">
        <f>BC159+BD159</f>
        <v>0</v>
      </c>
      <c r="BB159" s="421"/>
      <c r="BC159" s="422"/>
      <c r="BD159" s="30"/>
      <c r="BE159" s="28">
        <f t="shared" si="236"/>
        <v>0</v>
      </c>
      <c r="BF159" s="423"/>
      <c r="BG159" s="424"/>
      <c r="BH159" s="420">
        <f>BJ159+BK159</f>
        <v>0</v>
      </c>
      <c r="BI159" s="421"/>
      <c r="BJ159" s="422"/>
      <c r="BK159" s="30"/>
      <c r="BL159" s="28">
        <f t="shared" si="237"/>
        <v>0</v>
      </c>
      <c r="BM159" s="371"/>
      <c r="BN159" s="372"/>
      <c r="BO159" s="420"/>
      <c r="BP159" s="421"/>
      <c r="BQ159" s="422"/>
      <c r="BR159" s="30"/>
      <c r="BS159" s="28">
        <f t="shared" si="238"/>
        <v>0</v>
      </c>
      <c r="BT159" s="423"/>
      <c r="BU159" s="424"/>
      <c r="BV159" s="420"/>
      <c r="BW159" s="421"/>
      <c r="BX159" s="422"/>
      <c r="BY159" s="30"/>
      <c r="BZ159" s="28">
        <f t="shared" si="239"/>
        <v>0</v>
      </c>
      <c r="CA159" s="371">
        <f>CC159/54</f>
        <v>4</v>
      </c>
      <c r="CB159" s="372"/>
      <c r="CC159" s="420">
        <v>216</v>
      </c>
      <c r="CD159" s="421"/>
      <c r="CE159" s="422"/>
      <c r="CF159" s="30"/>
      <c r="CG159" s="28">
        <f t="shared" si="240"/>
        <v>6</v>
      </c>
    </row>
    <row r="160" spans="1:87" ht="9" hidden="1" customHeight="1" x14ac:dyDescent="0.15">
      <c r="A160" s="39" t="s">
        <v>117</v>
      </c>
      <c r="B160" s="259"/>
      <c r="C160" s="43"/>
      <c r="D160" s="38"/>
      <c r="E160" s="38"/>
      <c r="F160" s="38"/>
      <c r="G160" s="28">
        <f>V160+AC160+AJ160+AQ160+AX160+BE160+BL160+BS160+BZ160+CG160</f>
        <v>0</v>
      </c>
      <c r="H160" s="28">
        <f>R160+Y160+AF160+AM160+AT160+BA160+BH160+BO160+BV160+CC160</f>
        <v>0</v>
      </c>
      <c r="I160" s="238">
        <f>R160+Y160+AF160+AM160+AT160+BA160+BH160+BO160+BV160+CC160</f>
        <v>0</v>
      </c>
      <c r="J160" s="238">
        <f>U160+AB160+AI160+AP160+AW160+BD160+BK160+BR160+BY160+CF160</f>
        <v>0</v>
      </c>
      <c r="K160" s="435">
        <f>P160+W160+AD160+AK160+AR160+AY160+BF160+BM160+BT160+CA160</f>
        <v>0</v>
      </c>
      <c r="L160" s="436"/>
      <c r="M160" s="436"/>
      <c r="N160" s="437"/>
      <c r="O160" s="82"/>
      <c r="P160" s="438"/>
      <c r="Q160" s="401"/>
      <c r="R160" s="432"/>
      <c r="S160" s="433"/>
      <c r="T160" s="434"/>
      <c r="U160" s="39"/>
      <c r="V160" s="40">
        <f t="shared" si="231"/>
        <v>0</v>
      </c>
      <c r="W160" s="400"/>
      <c r="X160" s="401"/>
      <c r="Y160" s="432"/>
      <c r="Z160" s="433"/>
      <c r="AA160" s="434"/>
      <c r="AB160" s="39"/>
      <c r="AC160" s="40">
        <f t="shared" si="232"/>
        <v>0</v>
      </c>
      <c r="AD160" s="400"/>
      <c r="AE160" s="401"/>
      <c r="AF160" s="432"/>
      <c r="AG160" s="433"/>
      <c r="AH160" s="434"/>
      <c r="AI160" s="39"/>
      <c r="AJ160" s="40">
        <f t="shared" si="233"/>
        <v>0</v>
      </c>
      <c r="AK160" s="400"/>
      <c r="AL160" s="401"/>
      <c r="AM160" s="432"/>
      <c r="AN160" s="433"/>
      <c r="AO160" s="434"/>
      <c r="AP160" s="39"/>
      <c r="AQ160" s="40">
        <f t="shared" si="234"/>
        <v>0</v>
      </c>
      <c r="AR160" s="400"/>
      <c r="AS160" s="401"/>
      <c r="AT160" s="432"/>
      <c r="AU160" s="433"/>
      <c r="AV160" s="434"/>
      <c r="AW160" s="39"/>
      <c r="AX160" s="40">
        <f t="shared" si="235"/>
        <v>0</v>
      </c>
      <c r="AY160" s="400"/>
      <c r="AZ160" s="401"/>
      <c r="BA160" s="432"/>
      <c r="BB160" s="433"/>
      <c r="BC160" s="434"/>
      <c r="BD160" s="39"/>
      <c r="BE160" s="40">
        <f t="shared" si="236"/>
        <v>0</v>
      </c>
      <c r="BF160" s="400"/>
      <c r="BG160" s="401"/>
      <c r="BH160" s="432"/>
      <c r="BI160" s="433"/>
      <c r="BJ160" s="434"/>
      <c r="BK160" s="39"/>
      <c r="BL160" s="40">
        <f t="shared" si="237"/>
        <v>0</v>
      </c>
      <c r="BM160" s="400"/>
      <c r="BN160" s="401"/>
      <c r="BO160" s="432"/>
      <c r="BP160" s="433"/>
      <c r="BQ160" s="434"/>
      <c r="BR160" s="39"/>
      <c r="BS160" s="40">
        <f t="shared" si="238"/>
        <v>0</v>
      </c>
      <c r="BT160" s="400"/>
      <c r="BU160" s="401"/>
      <c r="BV160" s="432"/>
      <c r="BW160" s="433"/>
      <c r="BX160" s="434"/>
      <c r="BY160" s="39"/>
      <c r="BZ160" s="40">
        <f t="shared" si="239"/>
        <v>0</v>
      </c>
      <c r="CA160" s="400"/>
      <c r="CB160" s="401"/>
      <c r="CC160" s="425"/>
      <c r="CD160" s="426"/>
      <c r="CE160" s="427"/>
      <c r="CF160" s="39"/>
      <c r="CG160" s="40">
        <f t="shared" si="240"/>
        <v>0</v>
      </c>
    </row>
    <row r="161" spans="1:87" ht="0.75" customHeight="1" x14ac:dyDescent="0.15">
      <c r="A161" s="30"/>
      <c r="B161" s="64"/>
      <c r="C161" s="26"/>
      <c r="D161" s="27"/>
      <c r="E161" s="27"/>
      <c r="F161" s="27"/>
      <c r="G161" s="40">
        <f>V161+AC161+AJ161+AQ161+AX161+BE161+BL161+BS161+BZ161+CG161</f>
        <v>0</v>
      </c>
      <c r="H161" s="40">
        <f>R161+Y161+AF161+AM161+AT161+BA161+BH161+BO161+BV161+CC161</f>
        <v>0</v>
      </c>
      <c r="I161" s="82">
        <f>R161+Y161+AF161+AM161+AT161+BA161+BH161+BO161+BV161+CC161</f>
        <v>0</v>
      </c>
      <c r="J161" s="82">
        <f>U161+AB161+AI161+AP161+AW161+BD161+BK161+BR161+BY161+CF161</f>
        <v>0</v>
      </c>
      <c r="K161" s="428">
        <f>P161+W161+AD161+AK161+AR161+AY161+BF161+BM161+BT161+CA161</f>
        <v>0</v>
      </c>
      <c r="L161" s="429"/>
      <c r="M161" s="429"/>
      <c r="N161" s="430"/>
      <c r="O161" s="238"/>
      <c r="P161" s="431"/>
      <c r="Q161" s="424"/>
      <c r="R161" s="420"/>
      <c r="S161" s="421"/>
      <c r="T161" s="422"/>
      <c r="U161" s="30"/>
      <c r="V161" s="28">
        <f t="shared" si="231"/>
        <v>0</v>
      </c>
      <c r="W161" s="423"/>
      <c r="X161" s="424"/>
      <c r="Y161" s="420"/>
      <c r="Z161" s="421"/>
      <c r="AA161" s="422"/>
      <c r="AB161" s="30"/>
      <c r="AC161" s="28">
        <f t="shared" si="232"/>
        <v>0</v>
      </c>
      <c r="AD161" s="423"/>
      <c r="AE161" s="424"/>
      <c r="AF161" s="420"/>
      <c r="AG161" s="421"/>
      <c r="AH161" s="422"/>
      <c r="AI161" s="30"/>
      <c r="AJ161" s="28">
        <f t="shared" si="233"/>
        <v>0</v>
      </c>
      <c r="AK161" s="423"/>
      <c r="AL161" s="424"/>
      <c r="AM161" s="420"/>
      <c r="AN161" s="421"/>
      <c r="AO161" s="422"/>
      <c r="AP161" s="30"/>
      <c r="AQ161" s="28">
        <f t="shared" si="234"/>
        <v>0</v>
      </c>
      <c r="AR161" s="423"/>
      <c r="AS161" s="424"/>
      <c r="AT161" s="420"/>
      <c r="AU161" s="421"/>
      <c r="AV161" s="422"/>
      <c r="AW161" s="30"/>
      <c r="AX161" s="28">
        <f t="shared" si="235"/>
        <v>0</v>
      </c>
      <c r="AY161" s="423"/>
      <c r="AZ161" s="424"/>
      <c r="BA161" s="420"/>
      <c r="BB161" s="421"/>
      <c r="BC161" s="422"/>
      <c r="BD161" s="30"/>
      <c r="BE161" s="28">
        <f t="shared" si="236"/>
        <v>0</v>
      </c>
      <c r="BF161" s="423"/>
      <c r="BG161" s="424"/>
      <c r="BH161" s="420"/>
      <c r="BI161" s="421"/>
      <c r="BJ161" s="422"/>
      <c r="BK161" s="30"/>
      <c r="BL161" s="28">
        <f t="shared" si="237"/>
        <v>0</v>
      </c>
      <c r="BM161" s="423"/>
      <c r="BN161" s="424"/>
      <c r="BO161" s="420"/>
      <c r="BP161" s="421"/>
      <c r="BQ161" s="422"/>
      <c r="BR161" s="30"/>
      <c r="BS161" s="28">
        <f t="shared" si="238"/>
        <v>0</v>
      </c>
      <c r="BT161" s="423"/>
      <c r="BU161" s="424"/>
      <c r="BV161" s="420"/>
      <c r="BW161" s="421"/>
      <c r="BX161" s="422"/>
      <c r="BY161" s="30"/>
      <c r="BZ161" s="28">
        <f t="shared" si="239"/>
        <v>0</v>
      </c>
      <c r="CA161" s="423"/>
      <c r="CB161" s="424"/>
      <c r="CC161" s="412"/>
      <c r="CD161" s="413"/>
      <c r="CE161" s="414"/>
      <c r="CF161" s="30"/>
      <c r="CG161" s="28">
        <f t="shared" si="240"/>
        <v>0</v>
      </c>
    </row>
    <row r="162" spans="1:87" ht="12" customHeight="1" thickBot="1" x14ac:dyDescent="0.2">
      <c r="A162" s="32" t="s">
        <v>75</v>
      </c>
      <c r="B162" s="58"/>
      <c r="C162" s="32"/>
      <c r="D162" s="32"/>
      <c r="E162" s="32"/>
      <c r="F162" s="32"/>
      <c r="G162" s="34"/>
      <c r="H162" s="34"/>
      <c r="I162" s="34"/>
      <c r="J162" s="34"/>
      <c r="K162" s="34"/>
      <c r="L162" s="34"/>
      <c r="M162" s="270"/>
      <c r="N162" s="34"/>
      <c r="O162" s="34"/>
      <c r="P162" s="32"/>
      <c r="Q162" s="32"/>
      <c r="R162" s="32"/>
      <c r="S162" s="32"/>
      <c r="T162" s="32"/>
      <c r="U162" s="32"/>
      <c r="V162" s="305"/>
      <c r="W162" s="32"/>
      <c r="X162" s="32"/>
      <c r="Y162" s="22"/>
      <c r="Z162" s="22"/>
      <c r="AA162" s="32"/>
      <c r="AB162" s="32"/>
      <c r="AC162" s="69"/>
      <c r="AD162" s="32"/>
      <c r="AE162" s="32"/>
      <c r="AF162" s="32"/>
      <c r="AG162" s="32"/>
      <c r="AH162" s="32"/>
      <c r="AI162" s="32"/>
      <c r="AJ162" s="69"/>
      <c r="AK162" s="32"/>
      <c r="AL162" s="32"/>
      <c r="AM162" s="32"/>
      <c r="AN162" s="32"/>
      <c r="AO162" s="32"/>
      <c r="AP162" s="32"/>
      <c r="AQ162" s="69"/>
      <c r="AR162" s="32"/>
      <c r="AS162" s="32"/>
      <c r="AT162" s="32"/>
      <c r="AU162" s="32"/>
      <c r="AV162" s="32"/>
      <c r="AW162" s="32"/>
      <c r="AX162" s="69"/>
      <c r="AY162" s="32"/>
      <c r="AZ162" s="32"/>
      <c r="BA162" s="22"/>
      <c r="BB162" s="22"/>
      <c r="BC162" s="22"/>
      <c r="BD162" s="32"/>
      <c r="BE162" s="69"/>
      <c r="BF162" s="32"/>
      <c r="BG162" s="32"/>
      <c r="BH162" s="32"/>
      <c r="BI162" s="32"/>
      <c r="BJ162" s="32"/>
      <c r="BK162" s="32"/>
      <c r="BL162" s="69"/>
      <c r="BM162" s="32"/>
      <c r="BN162" s="32"/>
      <c r="BO162" s="22"/>
      <c r="BP162" s="22"/>
      <c r="BQ162" s="22"/>
      <c r="BR162" s="32"/>
      <c r="BS162" s="69"/>
      <c r="BT162" s="32"/>
      <c r="BU162" s="32"/>
      <c r="BV162" s="32"/>
      <c r="BW162" s="32"/>
      <c r="BX162" s="32"/>
      <c r="BY162" s="32"/>
      <c r="BZ162" s="69"/>
      <c r="CA162" s="32"/>
      <c r="CB162" s="32"/>
      <c r="CC162" s="22"/>
      <c r="CD162" s="22"/>
      <c r="CE162" s="22"/>
      <c r="CF162" s="32"/>
      <c r="CG162" s="69"/>
    </row>
    <row r="163" spans="1:87" ht="21" customHeight="1" thickBot="1" x14ac:dyDescent="0.2">
      <c r="A163" s="177" t="s">
        <v>115</v>
      </c>
      <c r="B163" s="188" t="s">
        <v>210</v>
      </c>
      <c r="C163" s="385"/>
      <c r="D163" s="385"/>
      <c r="E163" s="385"/>
      <c r="F163" s="385"/>
      <c r="G163" s="15">
        <f>G164</f>
        <v>6</v>
      </c>
      <c r="H163" s="15">
        <f t="shared" ref="H163:I163" si="241">H164</f>
        <v>216</v>
      </c>
      <c r="I163" s="15">
        <f t="shared" si="241"/>
        <v>216</v>
      </c>
      <c r="J163" s="15">
        <f>J165+J166+J167+J168</f>
        <v>0</v>
      </c>
      <c r="K163" s="386">
        <f>P164</f>
        <v>0</v>
      </c>
      <c r="L163" s="387"/>
      <c r="M163" s="387"/>
      <c r="N163" s="388"/>
      <c r="O163" s="15">
        <f>O164</f>
        <v>0</v>
      </c>
      <c r="P163" s="380">
        <f>P165+P166+P167+P168</f>
        <v>0</v>
      </c>
      <c r="Q163" s="381"/>
      <c r="R163" s="233">
        <f>R165+R166+R167+R168</f>
        <v>0</v>
      </c>
      <c r="S163" s="287"/>
      <c r="T163" s="234"/>
      <c r="U163" s="236">
        <f>U165+U166+U167+U168</f>
        <v>0</v>
      </c>
      <c r="V163" s="11">
        <f>V165+V166+V167+V168</f>
        <v>0</v>
      </c>
      <c r="W163" s="380">
        <f>W165+W166+W167+W168</f>
        <v>0</v>
      </c>
      <c r="X163" s="381"/>
      <c r="Y163" s="233">
        <f>Y165+Y166+Y167+Y168</f>
        <v>0</v>
      </c>
      <c r="Z163" s="287"/>
      <c r="AA163" s="234"/>
      <c r="AB163" s="236">
        <f>AB165+AB166+AB167+AB168</f>
        <v>0</v>
      </c>
      <c r="AC163" s="11">
        <f>AC165+AC166+AC167+AC168</f>
        <v>0</v>
      </c>
      <c r="AD163" s="380">
        <f>AD165+AD166+AD167+AD168</f>
        <v>0</v>
      </c>
      <c r="AE163" s="381"/>
      <c r="AF163" s="233">
        <f>AF165+AF166+AF167+AF168</f>
        <v>0</v>
      </c>
      <c r="AG163" s="287"/>
      <c r="AH163" s="234"/>
      <c r="AI163" s="236">
        <f>AI165+AI166+AI167+AI168</f>
        <v>0</v>
      </c>
      <c r="AJ163" s="11">
        <f>AJ165+AJ166+AJ167+AJ168</f>
        <v>0</v>
      </c>
      <c r="AK163" s="380">
        <f>AK165+AK166+AK167+AK168</f>
        <v>0</v>
      </c>
      <c r="AL163" s="381"/>
      <c r="AM163" s="233">
        <f>AM165+AM166+AM167+AM168</f>
        <v>0</v>
      </c>
      <c r="AN163" s="287"/>
      <c r="AO163" s="234"/>
      <c r="AP163" s="236">
        <f>AP165+AP166+AP167+AP168</f>
        <v>0</v>
      </c>
      <c r="AQ163" s="11">
        <f>AQ165+AQ166+AQ167+AQ168</f>
        <v>0</v>
      </c>
      <c r="AR163" s="380">
        <f>AR165+AR166+AR167+AR168</f>
        <v>0</v>
      </c>
      <c r="AS163" s="381"/>
      <c r="AT163" s="233">
        <f>AT165+AT166+AT167+AT168</f>
        <v>0</v>
      </c>
      <c r="AU163" s="287"/>
      <c r="AV163" s="234"/>
      <c r="AW163" s="236">
        <f>AW165+AW166+AW167+AW168</f>
        <v>0</v>
      </c>
      <c r="AX163" s="11">
        <f>AX165+AX166+AX167+AX168</f>
        <v>0</v>
      </c>
      <c r="AY163" s="380">
        <f>AY165+AY166+AY167+AY168</f>
        <v>0</v>
      </c>
      <c r="AZ163" s="381"/>
      <c r="BA163" s="233">
        <f>BA165+BA166+BA167+BA168</f>
        <v>0</v>
      </c>
      <c r="BB163" s="287"/>
      <c r="BC163" s="234"/>
      <c r="BD163" s="236">
        <f>BD165+BD166+BD167+BD168</f>
        <v>0</v>
      </c>
      <c r="BE163" s="11">
        <f>BE165+BE166+BE167+BE168</f>
        <v>0</v>
      </c>
      <c r="BF163" s="380">
        <f>BF165+BF166+BF167+BF168</f>
        <v>0</v>
      </c>
      <c r="BG163" s="381"/>
      <c r="BH163" s="233">
        <f>BH165+BH166+BH167+BH168</f>
        <v>0</v>
      </c>
      <c r="BI163" s="287"/>
      <c r="BJ163" s="234"/>
      <c r="BK163" s="236">
        <f>BK165+BK166+BK167+BK168</f>
        <v>0</v>
      </c>
      <c r="BL163" s="11">
        <f>BL165+BL166+BL167+BL168</f>
        <v>0</v>
      </c>
      <c r="BM163" s="380">
        <f>BM165+BM166+BM167+BM168</f>
        <v>0</v>
      </c>
      <c r="BN163" s="381"/>
      <c r="BO163" s="233">
        <f>BO165+BO166+BO167+BO168</f>
        <v>0</v>
      </c>
      <c r="BP163" s="287"/>
      <c r="BQ163" s="234"/>
      <c r="BR163" s="236">
        <f>BR165+BR166+BR167+BR168</f>
        <v>0</v>
      </c>
      <c r="BS163" s="11">
        <f>BS165+BS166+BS167+BS168</f>
        <v>0</v>
      </c>
      <c r="BT163" s="380">
        <f>BT165+BT166+BT167+BT168</f>
        <v>0</v>
      </c>
      <c r="BU163" s="381"/>
      <c r="BV163" s="233">
        <f>BV165+BV166+BV167+BV168</f>
        <v>0</v>
      </c>
      <c r="BW163" s="287"/>
      <c r="BX163" s="234"/>
      <c r="BY163" s="236">
        <f>BY165+BY166+BY167+BY168</f>
        <v>0</v>
      </c>
      <c r="BZ163" s="11">
        <f>BZ165+BZ166+BZ167+BZ168</f>
        <v>0</v>
      </c>
      <c r="CA163" s="380">
        <f>CA164</f>
        <v>4</v>
      </c>
      <c r="CB163" s="381"/>
      <c r="CC163" s="382">
        <f>CC164</f>
        <v>216</v>
      </c>
      <c r="CD163" s="383"/>
      <c r="CE163" s="384"/>
      <c r="CF163" s="236">
        <f>CF164</f>
        <v>0</v>
      </c>
      <c r="CG163" s="224">
        <f>CG164</f>
        <v>6</v>
      </c>
    </row>
    <row r="164" spans="1:87" ht="27" customHeight="1" x14ac:dyDescent="0.15">
      <c r="A164" s="30" t="s">
        <v>116</v>
      </c>
      <c r="B164" s="187" t="s">
        <v>118</v>
      </c>
      <c r="C164" s="26"/>
      <c r="D164" s="27"/>
      <c r="E164" s="27" t="s">
        <v>154</v>
      </c>
      <c r="F164" s="27"/>
      <c r="G164" s="49">
        <f>V164+AC164+AJ164+AQ164+AX164+BE164+BL164+BS164+BZ164+CG164</f>
        <v>6</v>
      </c>
      <c r="H164" s="28">
        <f>R164+Y164+AF164+AM164+AT164+BA164+BH164+BO164+BV164+CC164</f>
        <v>216</v>
      </c>
      <c r="I164" s="238">
        <f>R164+Y164+AF164+AM164+AT164+BA164+BH164+BO164+BV164+CC164</f>
        <v>216</v>
      </c>
      <c r="J164" s="49"/>
      <c r="K164" s="373">
        <f>P164+W164+AD164+AK164+AR164+AY164+BF164+BM164+BT164+CA164</f>
        <v>4</v>
      </c>
      <c r="L164" s="374"/>
      <c r="M164" s="374"/>
      <c r="N164" s="375"/>
      <c r="O164" s="238"/>
      <c r="P164" s="376"/>
      <c r="Q164" s="372"/>
      <c r="R164" s="377"/>
      <c r="S164" s="378"/>
      <c r="T164" s="379"/>
      <c r="U164" s="30"/>
      <c r="V164" s="28">
        <f t="shared" ref="V164" si="242">R164/36</f>
        <v>0</v>
      </c>
      <c r="W164" s="371"/>
      <c r="X164" s="372"/>
      <c r="Y164" s="377"/>
      <c r="Z164" s="378"/>
      <c r="AA164" s="379"/>
      <c r="AB164" s="30"/>
      <c r="AC164" s="28">
        <f t="shared" ref="AC164" si="243">Y164/36</f>
        <v>0</v>
      </c>
      <c r="AD164" s="371"/>
      <c r="AE164" s="372"/>
      <c r="AF164" s="377"/>
      <c r="AG164" s="378"/>
      <c r="AH164" s="379"/>
      <c r="AI164" s="30"/>
      <c r="AJ164" s="28">
        <f t="shared" ref="AJ164" si="244">AF164/36</f>
        <v>0</v>
      </c>
      <c r="AK164" s="371"/>
      <c r="AL164" s="372"/>
      <c r="AM164" s="377"/>
      <c r="AN164" s="378"/>
      <c r="AO164" s="379"/>
      <c r="AP164" s="30"/>
      <c r="AQ164" s="28">
        <f t="shared" ref="AQ164" si="245">AM164/36</f>
        <v>0</v>
      </c>
      <c r="AR164" s="371"/>
      <c r="AS164" s="372"/>
      <c r="AT164" s="377"/>
      <c r="AU164" s="378"/>
      <c r="AV164" s="379"/>
      <c r="AW164" s="30"/>
      <c r="AX164" s="28">
        <f t="shared" ref="AX164" si="246">AT164/36</f>
        <v>0</v>
      </c>
      <c r="AY164" s="371"/>
      <c r="AZ164" s="372"/>
      <c r="BA164" s="389"/>
      <c r="BB164" s="390"/>
      <c r="BC164" s="391"/>
      <c r="BD164" s="30"/>
      <c r="BE164" s="28">
        <f t="shared" ref="BE164" si="247">BA164/36</f>
        <v>0</v>
      </c>
      <c r="BF164" s="371"/>
      <c r="BG164" s="372"/>
      <c r="BH164" s="377"/>
      <c r="BI164" s="378"/>
      <c r="BJ164" s="379"/>
      <c r="BK164" s="30"/>
      <c r="BL164" s="28">
        <f t="shared" ref="BL164" si="248">BH164/36</f>
        <v>0</v>
      </c>
      <c r="BM164" s="371"/>
      <c r="BN164" s="372"/>
      <c r="BO164" s="389"/>
      <c r="BP164" s="390"/>
      <c r="BQ164" s="391"/>
      <c r="BR164" s="30"/>
      <c r="BS164" s="28">
        <f t="shared" ref="BS164" si="249">BO164/36</f>
        <v>0</v>
      </c>
      <c r="BT164" s="371"/>
      <c r="BU164" s="372"/>
      <c r="BV164" s="377"/>
      <c r="BW164" s="378"/>
      <c r="BX164" s="379"/>
      <c r="BY164" s="30"/>
      <c r="BZ164" s="28">
        <f t="shared" ref="BZ164" si="250">BV164/36</f>
        <v>0</v>
      </c>
      <c r="CA164" s="371">
        <f>CC164/54</f>
        <v>4</v>
      </c>
      <c r="CB164" s="372"/>
      <c r="CC164" s="377">
        <v>216</v>
      </c>
      <c r="CD164" s="378"/>
      <c r="CE164" s="379"/>
      <c r="CF164" s="30"/>
      <c r="CG164" s="28">
        <f t="shared" ref="CG164" si="251">CC164/36</f>
        <v>6</v>
      </c>
      <c r="CH164" s="92" t="s">
        <v>198</v>
      </c>
    </row>
    <row r="165" spans="1:87" ht="13.5" customHeight="1" x14ac:dyDescent="0.15">
      <c r="A165" s="4"/>
      <c r="B165" s="20"/>
      <c r="C165" s="4"/>
      <c r="D165" s="4"/>
      <c r="E165" s="4"/>
      <c r="F165" s="4"/>
      <c r="G165" s="65"/>
      <c r="H165" s="65"/>
      <c r="I165" s="65"/>
      <c r="J165" s="65"/>
      <c r="K165" s="65"/>
      <c r="L165" s="65"/>
      <c r="M165" s="65"/>
      <c r="N165" s="65"/>
      <c r="O165" s="65"/>
      <c r="P165" s="4"/>
      <c r="Q165" s="4"/>
      <c r="R165" s="4"/>
      <c r="S165" s="4"/>
      <c r="T165" s="4"/>
      <c r="U165" s="4"/>
      <c r="V165" s="21"/>
      <c r="W165" s="4"/>
      <c r="X165" s="4"/>
      <c r="Y165" s="4"/>
      <c r="Z165" s="4"/>
      <c r="AA165" s="4"/>
      <c r="AB165" s="4"/>
      <c r="AC165" s="67"/>
      <c r="AD165" s="4"/>
      <c r="AE165" s="4"/>
      <c r="AF165" s="4"/>
      <c r="AG165" s="4"/>
      <c r="AH165" s="4"/>
      <c r="AI165" s="4"/>
      <c r="AJ165" s="67"/>
      <c r="AK165" s="4"/>
      <c r="AL165" s="4"/>
      <c r="AM165" s="4"/>
      <c r="AN165" s="4"/>
      <c r="AO165" s="4"/>
      <c r="AP165" s="4"/>
      <c r="AQ165" s="67"/>
      <c r="AR165" s="4"/>
      <c r="AS165" s="4"/>
      <c r="AT165" s="4"/>
      <c r="AU165" s="4"/>
      <c r="AV165" s="4"/>
      <c r="AW165" s="4"/>
      <c r="AX165" s="67"/>
      <c r="AY165" s="4"/>
      <c r="AZ165" s="4"/>
      <c r="BA165" s="4"/>
      <c r="BB165" s="4"/>
      <c r="BC165" s="4"/>
      <c r="BD165" s="4"/>
      <c r="BE165" s="67"/>
      <c r="BF165" s="4"/>
      <c r="BG165" s="4"/>
      <c r="BH165" s="4"/>
      <c r="BI165" s="4"/>
      <c r="BJ165" s="4"/>
      <c r="BK165" s="4"/>
      <c r="BL165" s="67"/>
      <c r="BM165" s="4"/>
      <c r="BN165" s="4"/>
      <c r="BO165" s="4"/>
      <c r="BP165" s="4"/>
      <c r="BQ165" s="4"/>
      <c r="BR165" s="4"/>
      <c r="BS165" s="67"/>
      <c r="BT165" s="4"/>
      <c r="BU165" s="4"/>
      <c r="BV165" s="4"/>
      <c r="BW165" s="4"/>
      <c r="BX165" s="4"/>
      <c r="BY165" s="4"/>
      <c r="BZ165" s="67"/>
      <c r="CA165" s="4"/>
      <c r="CB165" s="4"/>
      <c r="CC165" s="4"/>
      <c r="CD165" s="4"/>
      <c r="CE165" s="4"/>
      <c r="CF165" s="4"/>
      <c r="CG165" s="67"/>
    </row>
    <row r="166" spans="1:87" ht="11.25" customHeight="1" x14ac:dyDescent="0.15">
      <c r="A166" s="415" t="s">
        <v>0</v>
      </c>
      <c r="B166" s="415" t="s">
        <v>1</v>
      </c>
      <c r="C166" s="416"/>
      <c r="D166" s="416"/>
      <c r="E166" s="416"/>
      <c r="F166" s="416"/>
      <c r="G166" s="404" t="s">
        <v>3</v>
      </c>
      <c r="H166" s="417"/>
      <c r="I166" s="418"/>
      <c r="J166" s="418"/>
      <c r="K166" s="418"/>
      <c r="L166" s="418"/>
      <c r="M166" s="418"/>
      <c r="N166" s="418"/>
      <c r="O166" s="419"/>
      <c r="P166" s="410"/>
      <c r="Q166" s="410"/>
      <c r="R166" s="396"/>
      <c r="S166" s="397"/>
      <c r="T166" s="397"/>
      <c r="U166" s="398"/>
      <c r="V166" s="406"/>
      <c r="W166" s="410"/>
      <c r="X166" s="410"/>
      <c r="Y166" s="396"/>
      <c r="Z166" s="397"/>
      <c r="AA166" s="397"/>
      <c r="AB166" s="398"/>
      <c r="AC166" s="395"/>
      <c r="AD166" s="410"/>
      <c r="AE166" s="410"/>
      <c r="AF166" s="396"/>
      <c r="AG166" s="397"/>
      <c r="AH166" s="397"/>
      <c r="AI166" s="398"/>
      <c r="AJ166" s="395"/>
      <c r="AK166" s="410"/>
      <c r="AL166" s="410"/>
      <c r="AM166" s="396"/>
      <c r="AN166" s="397"/>
      <c r="AO166" s="397"/>
      <c r="AP166" s="398"/>
      <c r="AQ166" s="395"/>
      <c r="AR166" s="410"/>
      <c r="AS166" s="410"/>
      <c r="AT166" s="396"/>
      <c r="AU166" s="397"/>
      <c r="AV166" s="397"/>
      <c r="AW166" s="398"/>
      <c r="AX166" s="395"/>
      <c r="AY166" s="410"/>
      <c r="AZ166" s="410"/>
      <c r="BA166" s="396"/>
      <c r="BB166" s="397"/>
      <c r="BC166" s="397"/>
      <c r="BD166" s="398"/>
      <c r="BE166" s="395"/>
      <c r="BF166" s="410"/>
      <c r="BG166" s="410"/>
      <c r="BH166" s="396"/>
      <c r="BI166" s="397"/>
      <c r="BJ166" s="397"/>
      <c r="BK166" s="398"/>
      <c r="BL166" s="395"/>
      <c r="BM166" s="410"/>
      <c r="BN166" s="410"/>
      <c r="BO166" s="396"/>
      <c r="BP166" s="397"/>
      <c r="BQ166" s="397"/>
      <c r="BR166" s="398"/>
      <c r="BS166" s="395"/>
      <c r="BT166" s="410"/>
      <c r="BU166" s="410"/>
      <c r="BV166" s="396"/>
      <c r="BW166" s="397"/>
      <c r="BX166" s="397"/>
      <c r="BY166" s="398"/>
      <c r="BZ166" s="395"/>
      <c r="CA166" s="410" t="s">
        <v>108</v>
      </c>
      <c r="CB166" s="410"/>
      <c r="CC166" s="396" t="s">
        <v>109</v>
      </c>
      <c r="CD166" s="397"/>
      <c r="CE166" s="397"/>
      <c r="CF166" s="398"/>
      <c r="CG166" s="395" t="s">
        <v>3</v>
      </c>
      <c r="CH166" s="35"/>
      <c r="CI166" s="35"/>
    </row>
    <row r="167" spans="1:87" ht="26.25" customHeight="1" thickBot="1" x14ac:dyDescent="0.2">
      <c r="A167" s="415"/>
      <c r="B167" s="415"/>
      <c r="C167" s="416"/>
      <c r="D167" s="416"/>
      <c r="E167" s="416"/>
      <c r="F167" s="416"/>
      <c r="G167" s="405"/>
      <c r="H167" s="70" t="s">
        <v>119</v>
      </c>
      <c r="I167" s="70" t="s">
        <v>106</v>
      </c>
      <c r="J167" s="65"/>
      <c r="K167" s="65"/>
      <c r="L167" s="65"/>
      <c r="M167" s="65"/>
      <c r="N167" s="65"/>
      <c r="O167" s="238" t="s">
        <v>18</v>
      </c>
      <c r="P167" s="410"/>
      <c r="Q167" s="410"/>
      <c r="R167" s="71"/>
      <c r="S167" s="71"/>
      <c r="T167" s="72"/>
      <c r="U167" s="73"/>
      <c r="V167" s="406"/>
      <c r="W167" s="410"/>
      <c r="X167" s="410"/>
      <c r="Y167" s="71"/>
      <c r="Z167" s="71"/>
      <c r="AA167" s="72"/>
      <c r="AB167" s="73"/>
      <c r="AC167" s="395"/>
      <c r="AD167" s="410"/>
      <c r="AE167" s="410"/>
      <c r="AF167" s="71"/>
      <c r="AG167" s="71"/>
      <c r="AH167" s="72"/>
      <c r="AI167" s="73"/>
      <c r="AJ167" s="395"/>
      <c r="AK167" s="410"/>
      <c r="AL167" s="410"/>
      <c r="AM167" s="71"/>
      <c r="AN167" s="71"/>
      <c r="AO167" s="72"/>
      <c r="AP167" s="73"/>
      <c r="AQ167" s="395"/>
      <c r="AR167" s="410"/>
      <c r="AS167" s="410"/>
      <c r="AT167" s="71"/>
      <c r="AU167" s="71"/>
      <c r="AV167" s="72"/>
      <c r="AW167" s="73"/>
      <c r="AX167" s="395"/>
      <c r="AY167" s="410"/>
      <c r="AZ167" s="410"/>
      <c r="BA167" s="71"/>
      <c r="BB167" s="71"/>
      <c r="BC167" s="72"/>
      <c r="BD167" s="73"/>
      <c r="BE167" s="395"/>
      <c r="BF167" s="410"/>
      <c r="BG167" s="410"/>
      <c r="BH167" s="71"/>
      <c r="BI167" s="71"/>
      <c r="BJ167" s="72"/>
      <c r="BK167" s="73"/>
      <c r="BL167" s="395"/>
      <c r="BM167" s="410"/>
      <c r="BN167" s="410"/>
      <c r="BO167" s="71"/>
      <c r="BP167" s="71"/>
      <c r="BQ167" s="72"/>
      <c r="BR167" s="73"/>
      <c r="BS167" s="395"/>
      <c r="BT167" s="410"/>
      <c r="BU167" s="410"/>
      <c r="BV167" s="71"/>
      <c r="BW167" s="71"/>
      <c r="BX167" s="72"/>
      <c r="BY167" s="73"/>
      <c r="BZ167" s="395"/>
      <c r="CA167" s="410"/>
      <c r="CB167" s="410"/>
      <c r="CC167" s="71" t="s">
        <v>120</v>
      </c>
      <c r="CD167" s="71"/>
      <c r="CE167" s="258" t="s">
        <v>110</v>
      </c>
      <c r="CF167" s="72" t="s">
        <v>18</v>
      </c>
      <c r="CG167" s="411"/>
      <c r="CH167" s="35"/>
      <c r="CI167" s="35"/>
    </row>
    <row r="168" spans="1:87" ht="35.25" customHeight="1" thickBot="1" x14ac:dyDescent="0.35">
      <c r="A168" s="44" t="s">
        <v>121</v>
      </c>
      <c r="B168" s="189" t="s">
        <v>195</v>
      </c>
      <c r="C168" s="385"/>
      <c r="D168" s="385"/>
      <c r="E168" s="385"/>
      <c r="F168" s="385"/>
      <c r="G168" s="15">
        <f t="shared" ref="G168:O168" si="252">G169+G170</f>
        <v>9</v>
      </c>
      <c r="H168" s="15">
        <f t="shared" si="252"/>
        <v>324</v>
      </c>
      <c r="I168" s="15">
        <f t="shared" si="252"/>
        <v>32</v>
      </c>
      <c r="J168" s="15">
        <f t="shared" si="252"/>
        <v>0</v>
      </c>
      <c r="K168" s="15">
        <f t="shared" si="252"/>
        <v>0</v>
      </c>
      <c r="L168" s="15">
        <f t="shared" si="252"/>
        <v>0</v>
      </c>
      <c r="M168" s="15"/>
      <c r="N168" s="15">
        <f t="shared" si="252"/>
        <v>0</v>
      </c>
      <c r="O168" s="15">
        <f t="shared" si="252"/>
        <v>292</v>
      </c>
      <c r="P168" s="68"/>
      <c r="Q168" s="68"/>
      <c r="R168" s="407"/>
      <c r="S168" s="407"/>
      <c r="T168" s="407"/>
      <c r="U168" s="408"/>
      <c r="V168" s="15"/>
      <c r="W168" s="68"/>
      <c r="X168" s="68"/>
      <c r="Y168" s="407"/>
      <c r="Z168" s="407"/>
      <c r="AA168" s="407"/>
      <c r="AB168" s="408"/>
      <c r="AC168" s="75"/>
      <c r="AD168" s="68"/>
      <c r="AE168" s="68"/>
      <c r="AF168" s="407"/>
      <c r="AG168" s="407"/>
      <c r="AH168" s="407"/>
      <c r="AI168" s="408"/>
      <c r="AJ168" s="75"/>
      <c r="AK168" s="68"/>
      <c r="AL168" s="68"/>
      <c r="AM168" s="407"/>
      <c r="AN168" s="407"/>
      <c r="AO168" s="407"/>
      <c r="AP168" s="408"/>
      <c r="AQ168" s="75"/>
      <c r="AR168" s="68"/>
      <c r="AS168" s="68"/>
      <c r="AT168" s="407"/>
      <c r="AU168" s="407"/>
      <c r="AV168" s="407"/>
      <c r="AW168" s="408"/>
      <c r="AX168" s="75"/>
      <c r="AY168" s="68"/>
      <c r="AZ168" s="68"/>
      <c r="BA168" s="407"/>
      <c r="BB168" s="407"/>
      <c r="BC168" s="407"/>
      <c r="BD168" s="408"/>
      <c r="BE168" s="75"/>
      <c r="BF168" s="68"/>
      <c r="BG168" s="68"/>
      <c r="BH168" s="407"/>
      <c r="BI168" s="407"/>
      <c r="BJ168" s="407"/>
      <c r="BK168" s="408"/>
      <c r="BL168" s="75"/>
      <c r="BM168" s="68"/>
      <c r="BN168" s="68"/>
      <c r="BO168" s="407"/>
      <c r="BP168" s="407"/>
      <c r="BQ168" s="407"/>
      <c r="BR168" s="408"/>
      <c r="BS168" s="75"/>
      <c r="BT168" s="68"/>
      <c r="BU168" s="68"/>
      <c r="BV168" s="407"/>
      <c r="BW168" s="407"/>
      <c r="BX168" s="407"/>
      <c r="BY168" s="408"/>
      <c r="BZ168" s="75"/>
      <c r="CA168" s="409">
        <f>CA169+CA170</f>
        <v>6</v>
      </c>
      <c r="CB168" s="381"/>
      <c r="CC168" s="256">
        <f>CC169+CC170</f>
        <v>324</v>
      </c>
      <c r="CD168" s="256"/>
      <c r="CE168" s="256">
        <f>CE169+CE170</f>
        <v>32</v>
      </c>
      <c r="CF168" s="256">
        <f>CF169+CF170</f>
        <v>292</v>
      </c>
      <c r="CG168" s="257">
        <f>CG169+CG170</f>
        <v>9</v>
      </c>
      <c r="CH168" s="35"/>
      <c r="CI168" s="36" t="b">
        <f>IF(G168=SUM(V168,AC168,AJ168,AQ168,BL168,BS168,BZ168,CG168),TRUE)</f>
        <v>1</v>
      </c>
    </row>
    <row r="169" spans="1:87" ht="26.25" customHeight="1" x14ac:dyDescent="0.15">
      <c r="A169" s="254" t="s">
        <v>153</v>
      </c>
      <c r="B169" s="190" t="s">
        <v>196</v>
      </c>
      <c r="C169" s="76"/>
      <c r="D169" s="27"/>
      <c r="E169" s="27"/>
      <c r="F169" s="27"/>
      <c r="G169" s="238">
        <f>H169/36</f>
        <v>3</v>
      </c>
      <c r="H169" s="238">
        <f>I169+O169</f>
        <v>108</v>
      </c>
      <c r="I169" s="238">
        <f>CE169</f>
        <v>2</v>
      </c>
      <c r="J169" s="238"/>
      <c r="K169" s="238"/>
      <c r="L169" s="238"/>
      <c r="M169" s="271"/>
      <c r="N169" s="77"/>
      <c r="O169" s="28">
        <f>CF169</f>
        <v>106</v>
      </c>
      <c r="P169" s="30"/>
      <c r="Q169" s="30"/>
      <c r="R169" s="30"/>
      <c r="S169" s="30"/>
      <c r="T169" s="30"/>
      <c r="U169" s="30"/>
      <c r="V169" s="29"/>
      <c r="W169" s="30"/>
      <c r="X169" s="30"/>
      <c r="Y169" s="30"/>
      <c r="Z169" s="30"/>
      <c r="AA169" s="30"/>
      <c r="AB169" s="30"/>
      <c r="AC169" s="78"/>
      <c r="AD169" s="30"/>
      <c r="AE169" s="30"/>
      <c r="AF169" s="30"/>
      <c r="AG169" s="30"/>
      <c r="AH169" s="30"/>
      <c r="AI169" s="30"/>
      <c r="AJ169" s="307"/>
      <c r="AK169" s="30"/>
      <c r="AL169" s="30"/>
      <c r="AM169" s="30"/>
      <c r="AN169" s="30"/>
      <c r="AO169" s="30"/>
      <c r="AP169" s="30"/>
      <c r="AQ169" s="307"/>
      <c r="AR169" s="30"/>
      <c r="AS169" s="30"/>
      <c r="AT169" s="30"/>
      <c r="AU169" s="30"/>
      <c r="AV169" s="30"/>
      <c r="AW169" s="30"/>
      <c r="AX169" s="79"/>
      <c r="AY169" s="30"/>
      <c r="AZ169" s="30"/>
      <c r="BA169" s="30"/>
      <c r="BB169" s="30"/>
      <c r="BC169" s="30"/>
      <c r="BD169" s="30"/>
      <c r="BE169" s="237"/>
      <c r="BF169" s="30"/>
      <c r="BG169" s="30"/>
      <c r="BH169" s="30"/>
      <c r="BI169" s="30"/>
      <c r="BJ169" s="30"/>
      <c r="BK169" s="30"/>
      <c r="BL169" s="79"/>
      <c r="BM169" s="30"/>
      <c r="BN169" s="30"/>
      <c r="BO169" s="30"/>
      <c r="BP169" s="30"/>
      <c r="BQ169" s="30"/>
      <c r="BR169" s="30"/>
      <c r="BS169" s="237"/>
      <c r="BT169" s="30"/>
      <c r="BU169" s="30"/>
      <c r="BV169" s="80"/>
      <c r="BW169" s="80"/>
      <c r="BX169" s="30"/>
      <c r="BY169" s="30"/>
      <c r="BZ169" s="78"/>
      <c r="CA169" s="376">
        <f>CC169/54</f>
        <v>2</v>
      </c>
      <c r="CB169" s="372"/>
      <c r="CC169" s="39">
        <f>SUM(CE169:CF169)</f>
        <v>108</v>
      </c>
      <c r="CD169" s="39"/>
      <c r="CE169" s="39">
        <v>2</v>
      </c>
      <c r="CF169" s="39">
        <v>106</v>
      </c>
      <c r="CG169" s="255">
        <f>CC169/36</f>
        <v>3</v>
      </c>
      <c r="CH169" s="22"/>
    </row>
    <row r="170" spans="1:87" ht="28.5" customHeight="1" thickBot="1" x14ac:dyDescent="0.2">
      <c r="A170" s="180" t="s">
        <v>123</v>
      </c>
      <c r="B170" s="191" t="s">
        <v>197</v>
      </c>
      <c r="C170" s="399"/>
      <c r="D170" s="399"/>
      <c r="E170" s="399"/>
      <c r="F170" s="399"/>
      <c r="G170" s="40">
        <f>H170/36</f>
        <v>6</v>
      </c>
      <c r="H170" s="40">
        <f>I170+O170</f>
        <v>216</v>
      </c>
      <c r="I170" s="81">
        <f>CE170</f>
        <v>30</v>
      </c>
      <c r="J170" s="82"/>
      <c r="K170" s="82"/>
      <c r="L170" s="82"/>
      <c r="M170" s="272"/>
      <c r="N170" s="82"/>
      <c r="O170" s="82">
        <f>CF170</f>
        <v>186</v>
      </c>
      <c r="P170" s="39"/>
      <c r="Q170" s="83"/>
      <c r="R170" s="84"/>
      <c r="S170" s="84"/>
      <c r="T170" s="84"/>
      <c r="U170" s="85"/>
      <c r="V170" s="40"/>
      <c r="W170" s="39"/>
      <c r="X170" s="83"/>
      <c r="Y170" s="84"/>
      <c r="Z170" s="84"/>
      <c r="AA170" s="84"/>
      <c r="AB170" s="85"/>
      <c r="AC170" s="86"/>
      <c r="AD170" s="39"/>
      <c r="AE170" s="83"/>
      <c r="AF170" s="84"/>
      <c r="AG170" s="84"/>
      <c r="AH170" s="84"/>
      <c r="AI170" s="85"/>
      <c r="AJ170" s="86"/>
      <c r="AK170" s="39"/>
      <c r="AL170" s="83"/>
      <c r="AM170" s="84"/>
      <c r="AN170" s="84"/>
      <c r="AO170" s="84"/>
      <c r="AP170" s="85"/>
      <c r="AQ170" s="86"/>
      <c r="AR170" s="39"/>
      <c r="AS170" s="83"/>
      <c r="AT170" s="84"/>
      <c r="AU170" s="84"/>
      <c r="AV170" s="84"/>
      <c r="AW170" s="85"/>
      <c r="AX170" s="86"/>
      <c r="AY170" s="39"/>
      <c r="AZ170" s="83"/>
      <c r="BA170" s="84"/>
      <c r="BB170" s="84"/>
      <c r="BC170" s="84"/>
      <c r="BD170" s="85"/>
      <c r="BE170" s="86"/>
      <c r="BF170" s="39"/>
      <c r="BG170" s="83"/>
      <c r="BH170" s="84"/>
      <c r="BI170" s="84"/>
      <c r="BJ170" s="84"/>
      <c r="BK170" s="85"/>
      <c r="BL170" s="86"/>
      <c r="BM170" s="39"/>
      <c r="BN170" s="83"/>
      <c r="BO170" s="84"/>
      <c r="BP170" s="84"/>
      <c r="BQ170" s="84"/>
      <c r="BR170" s="85"/>
      <c r="BS170" s="86"/>
      <c r="BT170" s="39"/>
      <c r="BU170" s="83"/>
      <c r="BV170" s="84"/>
      <c r="BW170" s="84"/>
      <c r="BX170" s="84"/>
      <c r="BY170" s="85"/>
      <c r="BZ170" s="86"/>
      <c r="CA170" s="400">
        <f>CC170/54</f>
        <v>4</v>
      </c>
      <c r="CB170" s="401"/>
      <c r="CC170" s="87">
        <f>SUM(CE170:CF170)</f>
        <v>216</v>
      </c>
      <c r="CD170" s="87"/>
      <c r="CE170" s="87">
        <v>30</v>
      </c>
      <c r="CF170" s="85">
        <v>186</v>
      </c>
      <c r="CG170" s="86">
        <f>CC170/36</f>
        <v>6</v>
      </c>
    </row>
    <row r="171" spans="1:87" ht="10.5" customHeight="1" x14ac:dyDescent="0.15">
      <c r="A171" s="32" t="s">
        <v>75</v>
      </c>
      <c r="B171" s="58"/>
      <c r="C171" s="32"/>
      <c r="D171" s="32"/>
      <c r="E171" s="32"/>
      <c r="F171" s="32"/>
      <c r="G171" s="34"/>
      <c r="H171" s="34"/>
      <c r="I171" s="34"/>
      <c r="J171" s="34"/>
      <c r="K171" s="34"/>
      <c r="L171" s="34"/>
      <c r="M171" s="270"/>
      <c r="N171" s="34"/>
      <c r="O171" s="34"/>
      <c r="P171" s="32"/>
      <c r="Q171" s="32"/>
      <c r="R171" s="22"/>
      <c r="S171" s="22"/>
      <c r="T171" s="22"/>
      <c r="U171" s="32"/>
      <c r="V171" s="34"/>
      <c r="W171" s="32"/>
      <c r="X171" s="32"/>
      <c r="Y171" s="22"/>
      <c r="Z171" s="22"/>
      <c r="AA171" s="22"/>
      <c r="AB171" s="32"/>
      <c r="AC171" s="69"/>
      <c r="AD171" s="32"/>
      <c r="AE171" s="32"/>
      <c r="AF171" s="22"/>
      <c r="AG171" s="22"/>
      <c r="AH171" s="22"/>
      <c r="AI171" s="32"/>
      <c r="AJ171" s="69"/>
      <c r="AK171" s="32"/>
      <c r="AL171" s="32"/>
      <c r="AM171" s="22"/>
      <c r="AN171" s="22"/>
      <c r="AO171" s="22"/>
      <c r="AP171" s="32"/>
      <c r="AQ171" s="69"/>
      <c r="AR171" s="32"/>
      <c r="AS171" s="32"/>
      <c r="AT171" s="22"/>
      <c r="AU171" s="22"/>
      <c r="AV171" s="22"/>
      <c r="AW171" s="32"/>
      <c r="AX171" s="69"/>
      <c r="AY171" s="32"/>
      <c r="AZ171" s="32"/>
      <c r="BA171" s="22"/>
      <c r="BB171" s="22"/>
      <c r="BC171" s="22"/>
      <c r="BD171" s="32"/>
      <c r="BE171" s="69"/>
      <c r="BF171" s="32"/>
      <c r="BG171" s="32"/>
      <c r="BH171" s="22"/>
      <c r="BI171" s="22"/>
      <c r="BJ171" s="22"/>
      <c r="BK171" s="32"/>
      <c r="BL171" s="69"/>
      <c r="BM171" s="32"/>
      <c r="BN171" s="32"/>
      <c r="BO171" s="22"/>
      <c r="BP171" s="22"/>
      <c r="BQ171" s="22"/>
      <c r="BR171" s="32"/>
      <c r="BS171" s="69"/>
      <c r="BT171" s="32"/>
      <c r="BU171" s="32"/>
      <c r="BV171" s="22"/>
      <c r="BW171" s="22"/>
      <c r="BX171" s="22"/>
      <c r="BY171" s="32"/>
      <c r="BZ171" s="69"/>
      <c r="CA171" s="32"/>
      <c r="CB171" s="32"/>
      <c r="CC171" s="22"/>
      <c r="CD171" s="22"/>
      <c r="CE171" s="22"/>
      <c r="CF171" s="32"/>
      <c r="CG171" s="69"/>
    </row>
    <row r="172" spans="1:87" ht="14.25" hidden="1" customHeight="1" x14ac:dyDescent="0.15">
      <c r="A172" s="4"/>
      <c r="B172" s="20"/>
      <c r="C172" s="4"/>
      <c r="D172" s="4"/>
      <c r="E172" s="4"/>
      <c r="F172" s="4"/>
      <c r="G172" s="65"/>
      <c r="H172" s="65"/>
      <c r="I172" s="65"/>
      <c r="J172" s="65"/>
      <c r="K172" s="65"/>
      <c r="L172" s="65"/>
      <c r="M172" s="65"/>
      <c r="N172" s="65"/>
      <c r="O172" s="65"/>
      <c r="P172" s="4"/>
      <c r="Q172" s="4"/>
      <c r="R172" s="4"/>
      <c r="S172" s="4"/>
      <c r="T172" s="4"/>
      <c r="U172" s="4"/>
      <c r="V172" s="21"/>
      <c r="W172" s="4"/>
      <c r="X172" s="4"/>
      <c r="Y172" s="4"/>
      <c r="Z172" s="4"/>
      <c r="AA172" s="4"/>
      <c r="AB172" s="4"/>
      <c r="AC172" s="67"/>
      <c r="AD172" s="4"/>
      <c r="AE172" s="4"/>
      <c r="AF172" s="4"/>
      <c r="AG172" s="4"/>
      <c r="AH172" s="4"/>
      <c r="AI172" s="4"/>
      <c r="AJ172" s="67"/>
      <c r="AK172" s="4"/>
      <c r="AL172" s="4"/>
      <c r="AM172" s="4"/>
      <c r="AN172" s="4"/>
      <c r="AO172" s="4"/>
      <c r="AP172" s="4"/>
      <c r="AQ172" s="67"/>
      <c r="AR172" s="4"/>
      <c r="AS172" s="4"/>
      <c r="AT172" s="4"/>
      <c r="AU172" s="4"/>
      <c r="AV172" s="4"/>
      <c r="AW172" s="4"/>
      <c r="AX172" s="67"/>
      <c r="AY172" s="4"/>
      <c r="AZ172" s="4"/>
      <c r="BA172" s="4"/>
      <c r="BB172" s="4"/>
      <c r="BC172" s="4"/>
      <c r="BD172" s="4"/>
      <c r="BE172" s="67"/>
      <c r="BF172" s="4"/>
      <c r="BG172" s="4"/>
      <c r="BH172" s="4"/>
      <c r="BI172" s="4"/>
      <c r="BJ172" s="4"/>
      <c r="BK172" s="4"/>
      <c r="BL172" s="67"/>
      <c r="BM172" s="4"/>
      <c r="BN172" s="4"/>
      <c r="BO172" s="4"/>
      <c r="BP172" s="4"/>
      <c r="BQ172" s="4"/>
      <c r="BR172" s="4"/>
      <c r="BS172" s="67"/>
      <c r="BT172" s="4"/>
      <c r="BU172" s="4"/>
      <c r="BV172" s="4"/>
      <c r="BW172" s="4"/>
      <c r="BX172" s="4"/>
      <c r="BY172" s="4"/>
      <c r="BZ172" s="67"/>
      <c r="CA172" s="4"/>
      <c r="CB172" s="4"/>
      <c r="CC172" s="4"/>
      <c r="CD172" s="4"/>
      <c r="CE172" s="4"/>
      <c r="CF172" s="4"/>
      <c r="CG172" s="67"/>
    </row>
    <row r="173" spans="1:87" s="35" customFormat="1" ht="8.25" customHeight="1" x14ac:dyDescent="0.15">
      <c r="A173" s="402" t="s">
        <v>0</v>
      </c>
      <c r="B173" s="403" t="s">
        <v>1</v>
      </c>
      <c r="C173" s="403" t="s">
        <v>102</v>
      </c>
      <c r="D173" s="403" t="s">
        <v>124</v>
      </c>
      <c r="E173" s="403" t="s">
        <v>104</v>
      </c>
      <c r="F173" s="403" t="s">
        <v>105</v>
      </c>
      <c r="G173" s="404" t="s">
        <v>3</v>
      </c>
      <c r="H173" s="406"/>
      <c r="I173" s="406"/>
      <c r="J173" s="406"/>
      <c r="K173" s="406"/>
      <c r="L173" s="406"/>
      <c r="M173" s="406"/>
      <c r="N173" s="406"/>
      <c r="O173" s="406"/>
      <c r="P173" s="392" t="s">
        <v>29</v>
      </c>
      <c r="Q173" s="393" t="s">
        <v>31</v>
      </c>
      <c r="R173" s="393" t="s">
        <v>30</v>
      </c>
      <c r="S173" s="265"/>
      <c r="T173" s="392" t="s">
        <v>125</v>
      </c>
      <c r="U173" s="392" t="s">
        <v>18</v>
      </c>
      <c r="V173" s="406" t="s">
        <v>3</v>
      </c>
      <c r="W173" s="392" t="s">
        <v>29</v>
      </c>
      <c r="X173" s="393" t="s">
        <v>31</v>
      </c>
      <c r="Y173" s="393" t="s">
        <v>30</v>
      </c>
      <c r="Z173" s="265"/>
      <c r="AA173" s="392" t="s">
        <v>125</v>
      </c>
      <c r="AB173" s="392" t="s">
        <v>18</v>
      </c>
      <c r="AC173" s="395" t="s">
        <v>3</v>
      </c>
      <c r="AD173" s="392" t="s">
        <v>29</v>
      </c>
      <c r="AE173" s="393" t="s">
        <v>31</v>
      </c>
      <c r="AF173" s="393" t="s">
        <v>30</v>
      </c>
      <c r="AG173" s="265"/>
      <c r="AH173" s="392" t="s">
        <v>125</v>
      </c>
      <c r="AI173" s="392" t="s">
        <v>18</v>
      </c>
      <c r="AJ173" s="395" t="s">
        <v>3</v>
      </c>
      <c r="AK173" s="392" t="s">
        <v>29</v>
      </c>
      <c r="AL173" s="393" t="s">
        <v>31</v>
      </c>
      <c r="AM173" s="393" t="s">
        <v>30</v>
      </c>
      <c r="AN173" s="265"/>
      <c r="AO173" s="392" t="s">
        <v>125</v>
      </c>
      <c r="AP173" s="392" t="s">
        <v>18</v>
      </c>
      <c r="AQ173" s="395" t="s">
        <v>3</v>
      </c>
      <c r="AR173" s="392" t="s">
        <v>29</v>
      </c>
      <c r="AS173" s="393" t="s">
        <v>31</v>
      </c>
      <c r="AT173" s="393" t="s">
        <v>30</v>
      </c>
      <c r="AU173" s="265"/>
      <c r="AV173" s="392" t="s">
        <v>32</v>
      </c>
      <c r="AW173" s="392" t="s">
        <v>18</v>
      </c>
      <c r="AX173" s="395" t="s">
        <v>3</v>
      </c>
      <c r="AY173" s="392" t="s">
        <v>29</v>
      </c>
      <c r="AZ173" s="393" t="s">
        <v>31</v>
      </c>
      <c r="BA173" s="393" t="s">
        <v>30</v>
      </c>
      <c r="BB173" s="265"/>
      <c r="BC173" s="392" t="s">
        <v>125</v>
      </c>
      <c r="BD173" s="392" t="s">
        <v>18</v>
      </c>
      <c r="BE173" s="395" t="s">
        <v>3</v>
      </c>
      <c r="BF173" s="392" t="s">
        <v>29</v>
      </c>
      <c r="BG173" s="393" t="s">
        <v>31</v>
      </c>
      <c r="BH173" s="393" t="s">
        <v>30</v>
      </c>
      <c r="BI173" s="265"/>
      <c r="BJ173" s="392" t="s">
        <v>32</v>
      </c>
      <c r="BK173" s="392" t="s">
        <v>18</v>
      </c>
      <c r="BL173" s="395" t="s">
        <v>3</v>
      </c>
      <c r="BM173" s="392" t="s">
        <v>29</v>
      </c>
      <c r="BN173" s="393" t="s">
        <v>31</v>
      </c>
      <c r="BO173" s="393" t="s">
        <v>30</v>
      </c>
      <c r="BP173" s="265"/>
      <c r="BQ173" s="392" t="s">
        <v>125</v>
      </c>
      <c r="BR173" s="392" t="s">
        <v>18</v>
      </c>
      <c r="BS173" s="395" t="s">
        <v>3</v>
      </c>
      <c r="BT173" s="392" t="s">
        <v>29</v>
      </c>
      <c r="BU173" s="393" t="s">
        <v>31</v>
      </c>
      <c r="BV173" s="393" t="s">
        <v>30</v>
      </c>
      <c r="BW173" s="265"/>
      <c r="BX173" s="392" t="s">
        <v>125</v>
      </c>
      <c r="BY173" s="392" t="s">
        <v>18</v>
      </c>
      <c r="BZ173" s="395" t="s">
        <v>3</v>
      </c>
      <c r="CA173" s="392" t="s">
        <v>29</v>
      </c>
      <c r="CB173" s="393" t="s">
        <v>31</v>
      </c>
      <c r="CC173" s="393" t="s">
        <v>30</v>
      </c>
      <c r="CD173" s="265"/>
      <c r="CE173" s="392" t="s">
        <v>125</v>
      </c>
      <c r="CF173" s="392" t="s">
        <v>18</v>
      </c>
      <c r="CG173" s="395" t="s">
        <v>3</v>
      </c>
    </row>
    <row r="174" spans="1:87" s="35" customFormat="1" ht="34.5" customHeight="1" thickBot="1" x14ac:dyDescent="0.2">
      <c r="A174" s="402"/>
      <c r="B174" s="403"/>
      <c r="C174" s="403"/>
      <c r="D174" s="403"/>
      <c r="E174" s="403"/>
      <c r="F174" s="403"/>
      <c r="G174" s="405"/>
      <c r="H174" s="70" t="s">
        <v>119</v>
      </c>
      <c r="I174" s="70" t="s">
        <v>106</v>
      </c>
      <c r="J174" s="70" t="s">
        <v>29</v>
      </c>
      <c r="K174" s="70" t="s">
        <v>31</v>
      </c>
      <c r="L174" s="70" t="s">
        <v>30</v>
      </c>
      <c r="M174" s="70"/>
      <c r="N174" s="70" t="s">
        <v>32</v>
      </c>
      <c r="O174" s="70" t="s">
        <v>18</v>
      </c>
      <c r="P174" s="392"/>
      <c r="Q174" s="394"/>
      <c r="R174" s="394"/>
      <c r="S174" s="288"/>
      <c r="T174" s="392"/>
      <c r="U174" s="392"/>
      <c r="V174" s="406"/>
      <c r="W174" s="392"/>
      <c r="X174" s="394"/>
      <c r="Y174" s="394"/>
      <c r="Z174" s="288"/>
      <c r="AA174" s="392"/>
      <c r="AB174" s="392"/>
      <c r="AC174" s="395"/>
      <c r="AD174" s="392"/>
      <c r="AE174" s="394"/>
      <c r="AF174" s="394"/>
      <c r="AG174" s="288"/>
      <c r="AH174" s="392"/>
      <c r="AI174" s="392"/>
      <c r="AJ174" s="395"/>
      <c r="AK174" s="392"/>
      <c r="AL174" s="394"/>
      <c r="AM174" s="394"/>
      <c r="AN174" s="288"/>
      <c r="AO174" s="392"/>
      <c r="AP174" s="392"/>
      <c r="AQ174" s="395"/>
      <c r="AR174" s="392"/>
      <c r="AS174" s="394"/>
      <c r="AT174" s="394"/>
      <c r="AU174" s="288"/>
      <c r="AV174" s="392"/>
      <c r="AW174" s="392"/>
      <c r="AX174" s="395"/>
      <c r="AY174" s="392"/>
      <c r="AZ174" s="394"/>
      <c r="BA174" s="394"/>
      <c r="BB174" s="288"/>
      <c r="BC174" s="392"/>
      <c r="BD174" s="392"/>
      <c r="BE174" s="395"/>
      <c r="BF174" s="392"/>
      <c r="BG174" s="394"/>
      <c r="BH174" s="394"/>
      <c r="BI174" s="288"/>
      <c r="BJ174" s="392"/>
      <c r="BK174" s="392"/>
      <c r="BL174" s="395"/>
      <c r="BM174" s="392"/>
      <c r="BN174" s="394"/>
      <c r="BO174" s="394"/>
      <c r="BP174" s="288"/>
      <c r="BQ174" s="392"/>
      <c r="BR174" s="392"/>
      <c r="BS174" s="395"/>
      <c r="BT174" s="392"/>
      <c r="BU174" s="394"/>
      <c r="BV174" s="394"/>
      <c r="BW174" s="288"/>
      <c r="BX174" s="392"/>
      <c r="BY174" s="392"/>
      <c r="BZ174" s="395"/>
      <c r="CA174" s="392"/>
      <c r="CB174" s="394"/>
      <c r="CC174" s="394"/>
      <c r="CD174" s="288"/>
      <c r="CE174" s="392"/>
      <c r="CF174" s="392"/>
      <c r="CG174" s="395"/>
    </row>
    <row r="175" spans="1:87" s="231" customFormat="1" ht="21" customHeight="1" thickBot="1" x14ac:dyDescent="0.2">
      <c r="A175" s="225" t="s">
        <v>214</v>
      </c>
      <c r="B175" s="226" t="s">
        <v>215</v>
      </c>
      <c r="C175" s="227">
        <v>2</v>
      </c>
      <c r="D175" s="225"/>
      <c r="E175" s="225"/>
      <c r="F175" s="225"/>
      <c r="G175" s="228">
        <f>G176+G177+G178</f>
        <v>4</v>
      </c>
      <c r="H175" s="228">
        <f t="shared" ref="H175:CG175" si="253">H176+H177+H178</f>
        <v>144</v>
      </c>
      <c r="I175" s="228">
        <f t="shared" si="253"/>
        <v>40</v>
      </c>
      <c r="J175" s="228">
        <f t="shared" si="253"/>
        <v>20</v>
      </c>
      <c r="K175" s="228">
        <f t="shared" si="253"/>
        <v>0</v>
      </c>
      <c r="L175" s="228">
        <f t="shared" si="253"/>
        <v>20</v>
      </c>
      <c r="M175" s="228"/>
      <c r="N175" s="228">
        <f t="shared" si="253"/>
        <v>0</v>
      </c>
      <c r="O175" s="228">
        <f t="shared" si="253"/>
        <v>104</v>
      </c>
      <c r="P175" s="229">
        <f t="shared" si="253"/>
        <v>10</v>
      </c>
      <c r="Q175" s="229">
        <f t="shared" si="253"/>
        <v>0</v>
      </c>
      <c r="R175" s="229">
        <f t="shared" si="253"/>
        <v>10</v>
      </c>
      <c r="S175" s="229"/>
      <c r="T175" s="229">
        <f t="shared" si="253"/>
        <v>0</v>
      </c>
      <c r="U175" s="229">
        <f t="shared" si="253"/>
        <v>52</v>
      </c>
      <c r="V175" s="228">
        <f t="shared" si="253"/>
        <v>2</v>
      </c>
      <c r="W175" s="229">
        <f t="shared" si="253"/>
        <v>10</v>
      </c>
      <c r="X175" s="229">
        <f t="shared" si="253"/>
        <v>0</v>
      </c>
      <c r="Y175" s="229">
        <f t="shared" si="253"/>
        <v>10</v>
      </c>
      <c r="Z175" s="229"/>
      <c r="AA175" s="229">
        <f t="shared" si="253"/>
        <v>0</v>
      </c>
      <c r="AB175" s="229">
        <f t="shared" si="253"/>
        <v>52</v>
      </c>
      <c r="AC175" s="230">
        <f t="shared" si="253"/>
        <v>2</v>
      </c>
      <c r="AD175" s="229">
        <f t="shared" si="253"/>
        <v>0</v>
      </c>
      <c r="AE175" s="229">
        <f t="shared" si="253"/>
        <v>0</v>
      </c>
      <c r="AF175" s="229">
        <f t="shared" si="253"/>
        <v>0</v>
      </c>
      <c r="AG175" s="229"/>
      <c r="AH175" s="229">
        <f t="shared" si="253"/>
        <v>0</v>
      </c>
      <c r="AI175" s="229">
        <f t="shared" si="253"/>
        <v>0</v>
      </c>
      <c r="AJ175" s="230">
        <f t="shared" si="253"/>
        <v>0</v>
      </c>
      <c r="AK175" s="229">
        <f t="shared" si="253"/>
        <v>0</v>
      </c>
      <c r="AL175" s="229">
        <f t="shared" si="253"/>
        <v>0</v>
      </c>
      <c r="AM175" s="229">
        <f t="shared" si="253"/>
        <v>0</v>
      </c>
      <c r="AN175" s="229"/>
      <c r="AO175" s="229">
        <f t="shared" si="253"/>
        <v>0</v>
      </c>
      <c r="AP175" s="229">
        <f t="shared" si="253"/>
        <v>0</v>
      </c>
      <c r="AQ175" s="230">
        <f t="shared" si="253"/>
        <v>0</v>
      </c>
      <c r="AR175" s="229">
        <f t="shared" si="253"/>
        <v>0</v>
      </c>
      <c r="AS175" s="229">
        <f t="shared" si="253"/>
        <v>0</v>
      </c>
      <c r="AT175" s="229">
        <f t="shared" si="253"/>
        <v>0</v>
      </c>
      <c r="AU175" s="229"/>
      <c r="AV175" s="229">
        <f t="shared" si="253"/>
        <v>0</v>
      </c>
      <c r="AW175" s="229">
        <f t="shared" si="253"/>
        <v>0</v>
      </c>
      <c r="AX175" s="230">
        <f t="shared" si="253"/>
        <v>0</v>
      </c>
      <c r="AY175" s="229">
        <f t="shared" si="253"/>
        <v>0</v>
      </c>
      <c r="AZ175" s="229">
        <f t="shared" si="253"/>
        <v>0</v>
      </c>
      <c r="BA175" s="229">
        <f t="shared" si="253"/>
        <v>0</v>
      </c>
      <c r="BB175" s="229"/>
      <c r="BC175" s="229">
        <f t="shared" si="253"/>
        <v>0</v>
      </c>
      <c r="BD175" s="229">
        <f t="shared" si="253"/>
        <v>0</v>
      </c>
      <c r="BE175" s="230">
        <f t="shared" si="253"/>
        <v>0</v>
      </c>
      <c r="BF175" s="229">
        <f t="shared" si="253"/>
        <v>0</v>
      </c>
      <c r="BG175" s="229">
        <f t="shared" si="253"/>
        <v>0</v>
      </c>
      <c r="BH175" s="229">
        <f t="shared" si="253"/>
        <v>0</v>
      </c>
      <c r="BI175" s="229"/>
      <c r="BJ175" s="229">
        <f t="shared" si="253"/>
        <v>0</v>
      </c>
      <c r="BK175" s="229">
        <f t="shared" si="253"/>
        <v>0</v>
      </c>
      <c r="BL175" s="230">
        <f t="shared" si="253"/>
        <v>0</v>
      </c>
      <c r="BM175" s="229">
        <f t="shared" si="253"/>
        <v>0</v>
      </c>
      <c r="BN175" s="229">
        <f t="shared" si="253"/>
        <v>0</v>
      </c>
      <c r="BO175" s="229">
        <f t="shared" si="253"/>
        <v>0</v>
      </c>
      <c r="BP175" s="229"/>
      <c r="BQ175" s="229">
        <f t="shared" si="253"/>
        <v>0</v>
      </c>
      <c r="BR175" s="229">
        <f t="shared" si="253"/>
        <v>0</v>
      </c>
      <c r="BS175" s="230">
        <f t="shared" si="253"/>
        <v>0</v>
      </c>
      <c r="BT175" s="229">
        <f t="shared" si="253"/>
        <v>0</v>
      </c>
      <c r="BU175" s="229">
        <f t="shared" si="253"/>
        <v>0</v>
      </c>
      <c r="BV175" s="229">
        <f t="shared" si="253"/>
        <v>0</v>
      </c>
      <c r="BW175" s="229"/>
      <c r="BX175" s="229">
        <f t="shared" si="253"/>
        <v>0</v>
      </c>
      <c r="BY175" s="229">
        <f t="shared" si="253"/>
        <v>0</v>
      </c>
      <c r="BZ175" s="230">
        <f t="shared" si="253"/>
        <v>0</v>
      </c>
      <c r="CA175" s="229">
        <f t="shared" si="253"/>
        <v>0</v>
      </c>
      <c r="CB175" s="229">
        <f t="shared" si="253"/>
        <v>0</v>
      </c>
      <c r="CC175" s="229">
        <f t="shared" si="253"/>
        <v>0</v>
      </c>
      <c r="CD175" s="229"/>
      <c r="CE175" s="229">
        <f t="shared" si="253"/>
        <v>0</v>
      </c>
      <c r="CF175" s="229">
        <f t="shared" si="253"/>
        <v>0</v>
      </c>
      <c r="CG175" s="230">
        <f t="shared" si="253"/>
        <v>0</v>
      </c>
    </row>
    <row r="176" spans="1:87" ht="21" customHeight="1" x14ac:dyDescent="0.15">
      <c r="A176" s="206" t="s">
        <v>216</v>
      </c>
      <c r="B176" s="239" t="s">
        <v>217</v>
      </c>
      <c r="C176" s="26"/>
      <c r="D176" s="27">
        <v>2</v>
      </c>
      <c r="E176" s="27"/>
      <c r="F176" s="27"/>
      <c r="G176" s="28">
        <f t="shared" ref="G176:G177" si="254">V176+AC176+AJ176+AQ176+AX176+BE176+BL176+BS176+BZ176+CG176</f>
        <v>2</v>
      </c>
      <c r="H176" s="28">
        <f t="shared" ref="H176:H177" si="255">O176+I176</f>
        <v>72</v>
      </c>
      <c r="I176" s="235">
        <f t="shared" ref="I176:I177" si="256">SUM(J176:N176)</f>
        <v>20</v>
      </c>
      <c r="J176" s="235">
        <f t="shared" ref="J176:L178" si="257">P176+W176+AD176+AK176+AR176+AY176+BF176+BM176+BT176+CA176</f>
        <v>10</v>
      </c>
      <c r="K176" s="235">
        <f t="shared" si="257"/>
        <v>0</v>
      </c>
      <c r="L176" s="235">
        <f t="shared" si="257"/>
        <v>10</v>
      </c>
      <c r="M176" s="266"/>
      <c r="N176" s="235">
        <f>T176+AA176+AH176+AO176+AV176+BC176+BJ176+BQ176+BX176+CE176</f>
        <v>0</v>
      </c>
      <c r="O176" s="235">
        <f t="shared" ref="O176:O177" si="258">U176+AB176+AI176+AP176+AW176+BD176+BK176+BR176++BY176+CF176</f>
        <v>52</v>
      </c>
      <c r="P176" s="80"/>
      <c r="Q176" s="30"/>
      <c r="R176" s="80"/>
      <c r="S176" s="80"/>
      <c r="T176" s="30"/>
      <c r="U176" s="80"/>
      <c r="V176" s="28">
        <f>SUM(P176:U176)/36</f>
        <v>0</v>
      </c>
      <c r="W176" s="30">
        <v>10</v>
      </c>
      <c r="X176" s="30"/>
      <c r="Y176" s="30">
        <v>10</v>
      </c>
      <c r="Z176" s="30"/>
      <c r="AA176" s="30"/>
      <c r="AB176" s="30">
        <v>52</v>
      </c>
      <c r="AC176" s="79">
        <f>SUM(W176:AB176)/36</f>
        <v>2</v>
      </c>
      <c r="AD176" s="30"/>
      <c r="AE176" s="30"/>
      <c r="AF176" s="30"/>
      <c r="AG176" s="30"/>
      <c r="AH176" s="30"/>
      <c r="AI176" s="30"/>
      <c r="AJ176" s="79">
        <f>SUM(AD176:AI176)/36</f>
        <v>0</v>
      </c>
      <c r="AK176" s="30"/>
      <c r="AL176" s="30"/>
      <c r="AM176" s="30"/>
      <c r="AN176" s="30"/>
      <c r="AO176" s="30"/>
      <c r="AP176" s="30"/>
      <c r="AQ176" s="79">
        <f>SUM(AK176:AP176)/36</f>
        <v>0</v>
      </c>
      <c r="AR176" s="30"/>
      <c r="AS176" s="30"/>
      <c r="AT176" s="30"/>
      <c r="AU176" s="30"/>
      <c r="AV176" s="30"/>
      <c r="AW176" s="30"/>
      <c r="AX176" s="79">
        <f>SUM(AR176:AW176)/36</f>
        <v>0</v>
      </c>
      <c r="AY176" s="30"/>
      <c r="AZ176" s="30"/>
      <c r="BA176" s="30"/>
      <c r="BB176" s="30"/>
      <c r="BC176" s="30"/>
      <c r="BD176" s="30"/>
      <c r="BE176" s="79">
        <f>SUM(AY176:BD176)/36</f>
        <v>0</v>
      </c>
      <c r="BF176" s="30"/>
      <c r="BG176" s="30"/>
      <c r="BH176" s="30"/>
      <c r="BI176" s="30"/>
      <c r="BJ176" s="30"/>
      <c r="BK176" s="30"/>
      <c r="BL176" s="79">
        <f>SUM(BF176:BK176)/36</f>
        <v>0</v>
      </c>
      <c r="BM176" s="30"/>
      <c r="BN176" s="30"/>
      <c r="BO176" s="30"/>
      <c r="BP176" s="30"/>
      <c r="BQ176" s="30"/>
      <c r="BR176" s="30"/>
      <c r="BS176" s="79">
        <f>SUM(BM176:BR176)/36</f>
        <v>0</v>
      </c>
      <c r="BT176" s="30"/>
      <c r="BU176" s="30"/>
      <c r="BV176" s="30"/>
      <c r="BW176" s="30"/>
      <c r="BX176" s="30"/>
      <c r="BY176" s="30"/>
      <c r="BZ176" s="79">
        <f>SUM(BT176:BY176)/36</f>
        <v>0</v>
      </c>
      <c r="CA176" s="30"/>
      <c r="CB176" s="30"/>
      <c r="CC176" s="30"/>
      <c r="CD176" s="30"/>
      <c r="CE176" s="30"/>
      <c r="CF176" s="30"/>
      <c r="CG176" s="79">
        <f>SUM(CA176:CF176)/36</f>
        <v>0</v>
      </c>
    </row>
    <row r="177" spans="1:85" ht="20.25" customHeight="1" x14ac:dyDescent="0.15">
      <c r="A177" s="206" t="s">
        <v>218</v>
      </c>
      <c r="B177" s="240" t="s">
        <v>219</v>
      </c>
      <c r="C177" s="26"/>
      <c r="D177" s="27">
        <v>1</v>
      </c>
      <c r="E177" s="27"/>
      <c r="F177" s="27"/>
      <c r="G177" s="28">
        <f t="shared" si="254"/>
        <v>2</v>
      </c>
      <c r="H177" s="28">
        <f t="shared" si="255"/>
        <v>72</v>
      </c>
      <c r="I177" s="235">
        <f t="shared" si="256"/>
        <v>20</v>
      </c>
      <c r="J177" s="241">
        <f t="shared" si="257"/>
        <v>10</v>
      </c>
      <c r="K177" s="235">
        <f t="shared" si="257"/>
        <v>0</v>
      </c>
      <c r="L177" s="235">
        <f t="shared" si="257"/>
        <v>10</v>
      </c>
      <c r="M177" s="266"/>
      <c r="N177" s="235">
        <f>T177+AA177+AH177+AO177+AV177+BC177+BJ177+BQ177+BX177+CE177</f>
        <v>0</v>
      </c>
      <c r="O177" s="235">
        <f t="shared" si="258"/>
        <v>52</v>
      </c>
      <c r="P177" s="30">
        <v>10</v>
      </c>
      <c r="Q177" s="30"/>
      <c r="R177" s="30">
        <v>10</v>
      </c>
      <c r="S177" s="30"/>
      <c r="T177" s="30"/>
      <c r="U177" s="30">
        <v>52</v>
      </c>
      <c r="V177" s="28">
        <f t="shared" ref="V177" si="259">SUM(P177:U177)/36</f>
        <v>2</v>
      </c>
      <c r="W177" s="80"/>
      <c r="X177" s="30"/>
      <c r="Y177" s="80"/>
      <c r="Z177" s="80"/>
      <c r="AA177" s="30"/>
      <c r="AB177" s="80"/>
      <c r="AC177" s="79">
        <f t="shared" ref="AC177" si="260">SUM(W177:AB177)/36</f>
        <v>0</v>
      </c>
      <c r="AD177" s="30"/>
      <c r="AE177" s="30"/>
      <c r="AF177" s="30"/>
      <c r="AG177" s="30"/>
      <c r="AH177" s="30"/>
      <c r="AI177" s="30"/>
      <c r="AJ177" s="79">
        <f t="shared" ref="AJ177" si="261">SUM(AD177:AI177)/36</f>
        <v>0</v>
      </c>
      <c r="AK177" s="30"/>
      <c r="AL177" s="30"/>
      <c r="AM177" s="30"/>
      <c r="AN177" s="30"/>
      <c r="AO177" s="30"/>
      <c r="AP177" s="30"/>
      <c r="AQ177" s="79">
        <f t="shared" ref="AQ177" si="262">SUM(AK177:AP177)/36</f>
        <v>0</v>
      </c>
      <c r="AR177" s="30"/>
      <c r="AS177" s="30"/>
      <c r="AT177" s="30"/>
      <c r="AU177" s="30"/>
      <c r="AV177" s="30"/>
      <c r="AW177" s="30"/>
      <c r="AX177" s="79">
        <f t="shared" ref="AX177" si="263">SUM(AR177:AW177)/36</f>
        <v>0</v>
      </c>
      <c r="AY177" s="30"/>
      <c r="AZ177" s="30"/>
      <c r="BA177" s="30"/>
      <c r="BB177" s="30"/>
      <c r="BC177" s="30"/>
      <c r="BD177" s="30"/>
      <c r="BE177" s="79">
        <f t="shared" ref="BE177" si="264">SUM(AY177:BD177)/36</f>
        <v>0</v>
      </c>
      <c r="BF177" s="30"/>
      <c r="BG177" s="30"/>
      <c r="BH177" s="30"/>
      <c r="BI177" s="30"/>
      <c r="BJ177" s="30"/>
      <c r="BK177" s="30"/>
      <c r="BL177" s="79">
        <f t="shared" ref="BL177" si="265">SUM(BF177:BK177)/36</f>
        <v>0</v>
      </c>
      <c r="BM177" s="30"/>
      <c r="BN177" s="30"/>
      <c r="BO177" s="30"/>
      <c r="BP177" s="30"/>
      <c r="BQ177" s="30"/>
      <c r="BR177" s="30"/>
      <c r="BS177" s="79">
        <f t="shared" ref="BS177" si="266">SUM(BM177:BR177)/36</f>
        <v>0</v>
      </c>
      <c r="BT177" s="30"/>
      <c r="BU177" s="30"/>
      <c r="BV177" s="30"/>
      <c r="BW177" s="30"/>
      <c r="BX177" s="30"/>
      <c r="BY177" s="30"/>
      <c r="BZ177" s="79">
        <f t="shared" ref="BZ177" si="267">SUM(BT177:BY177)/36</f>
        <v>0</v>
      </c>
      <c r="CA177" s="30"/>
      <c r="CB177" s="30"/>
      <c r="CC177" s="30"/>
      <c r="CD177" s="30"/>
      <c r="CE177" s="30"/>
      <c r="CF177" s="30"/>
      <c r="CG177" s="79">
        <f t="shared" ref="CG177" si="268">SUM(CA177:CF177)/36</f>
        <v>0</v>
      </c>
    </row>
    <row r="178" spans="1:85" ht="21" hidden="1" customHeight="1" x14ac:dyDescent="0.15">
      <c r="A178" s="30"/>
      <c r="B178" s="31"/>
      <c r="C178" s="26"/>
      <c r="D178" s="27"/>
      <c r="E178" s="27"/>
      <c r="F178" s="27"/>
      <c r="G178" s="28">
        <f t="shared" ref="G178" si="269">V178+AC178+AJ178+AQ178+AX178+BE178+BL178+BS178+BZ178+CG178</f>
        <v>0</v>
      </c>
      <c r="H178" s="28">
        <f t="shared" ref="H178" si="270">O178+I178</f>
        <v>0</v>
      </c>
      <c r="I178" s="29">
        <f t="shared" ref="I178" si="271">SUM(J178:N178)</f>
        <v>0</v>
      </c>
      <c r="J178" s="29">
        <f t="shared" si="257"/>
        <v>0</v>
      </c>
      <c r="K178" s="29">
        <f t="shared" si="257"/>
        <v>0</v>
      </c>
      <c r="L178" s="29">
        <f t="shared" si="257"/>
        <v>0</v>
      </c>
      <c r="M178" s="266"/>
      <c r="N178" s="29">
        <f>T178+AA178+AH178+AO178+AV178+BC178+BJ178+BQ178+BX178+CE178</f>
        <v>0</v>
      </c>
      <c r="O178" s="29">
        <f t="shared" ref="O178" si="272">U178+AB178+AI178+AP178+AW178+BD178+BK178+BR178++BY178+CF178</f>
        <v>0</v>
      </c>
      <c r="P178" s="30"/>
      <c r="Q178" s="30"/>
      <c r="R178" s="30"/>
      <c r="S178" s="30"/>
      <c r="T178" s="30"/>
      <c r="U178" s="30"/>
      <c r="V178" s="28">
        <f t="shared" ref="V178" si="273">SUM(P178:U178)/36</f>
        <v>0</v>
      </c>
      <c r="W178" s="30"/>
      <c r="X178" s="30"/>
      <c r="Y178" s="30"/>
      <c r="Z178" s="30"/>
      <c r="AA178" s="30"/>
      <c r="AB178" s="30"/>
      <c r="AC178" s="79">
        <f t="shared" ref="AC178" si="274">SUM(W178:AB178)/36</f>
        <v>0</v>
      </c>
      <c r="AD178" s="30"/>
      <c r="AE178" s="30"/>
      <c r="AF178" s="30"/>
      <c r="AG178" s="30"/>
      <c r="AH178" s="30"/>
      <c r="AI178" s="30"/>
      <c r="AJ178" s="79">
        <f t="shared" ref="AJ178" si="275">SUM(AD178:AI178)/36</f>
        <v>0</v>
      </c>
      <c r="AK178" s="80"/>
      <c r="AL178" s="30"/>
      <c r="AM178" s="80"/>
      <c r="AN178" s="80"/>
      <c r="AO178" s="30"/>
      <c r="AP178" s="80"/>
      <c r="AQ178" s="79">
        <f t="shared" ref="AQ178" si="276">SUM(AK178:AP178)/36</f>
        <v>0</v>
      </c>
      <c r="AR178" s="30"/>
      <c r="AS178" s="30"/>
      <c r="AT178" s="30"/>
      <c r="AU178" s="30"/>
      <c r="AV178" s="30"/>
      <c r="AW178" s="30"/>
      <c r="AX178" s="79">
        <f t="shared" ref="AX178" si="277">SUM(AR178:AW178)/36</f>
        <v>0</v>
      </c>
      <c r="AY178" s="30"/>
      <c r="AZ178" s="30"/>
      <c r="BA178" s="30"/>
      <c r="BB178" s="30"/>
      <c r="BC178" s="30"/>
      <c r="BD178" s="30"/>
      <c r="BE178" s="79">
        <f t="shared" ref="BE178" si="278">SUM(AY178:BD178)/36</f>
        <v>0</v>
      </c>
      <c r="BF178" s="30"/>
      <c r="BG178" s="30"/>
      <c r="BH178" s="30"/>
      <c r="BI178" s="30"/>
      <c r="BJ178" s="30"/>
      <c r="BK178" s="30"/>
      <c r="BL178" s="79">
        <f t="shared" ref="BL178" si="279">SUM(BF178:BK178)/36</f>
        <v>0</v>
      </c>
      <c r="BM178" s="30"/>
      <c r="BN178" s="30"/>
      <c r="BO178" s="30"/>
      <c r="BP178" s="30"/>
      <c r="BQ178" s="30"/>
      <c r="BR178" s="30"/>
      <c r="BS178" s="79">
        <f t="shared" ref="BS178" si="280">SUM(BM178:BR178)/36</f>
        <v>0</v>
      </c>
      <c r="BT178" s="30"/>
      <c r="BU178" s="30"/>
      <c r="BV178" s="30"/>
      <c r="BW178" s="30"/>
      <c r="BX178" s="30"/>
      <c r="BY178" s="30"/>
      <c r="BZ178" s="79">
        <f t="shared" ref="BZ178" si="281">SUM(BT178:BY178)/36</f>
        <v>0</v>
      </c>
      <c r="CA178" s="30"/>
      <c r="CB178" s="30"/>
      <c r="CC178" s="30"/>
      <c r="CD178" s="30"/>
      <c r="CE178" s="30"/>
      <c r="CF178" s="30"/>
      <c r="CG178" s="79">
        <f t="shared" ref="CG178" si="282">SUM(CA178:CF178)/36</f>
        <v>0</v>
      </c>
    </row>
    <row r="179" spans="1:85" ht="10.5" customHeight="1" x14ac:dyDescent="0.15">
      <c r="A179" s="32" t="s">
        <v>75</v>
      </c>
      <c r="B179" s="88"/>
      <c r="C179" s="89"/>
      <c r="D179" s="89"/>
      <c r="E179" s="89"/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91"/>
      <c r="AD179" s="89"/>
      <c r="AE179" s="89"/>
      <c r="AF179" s="89"/>
      <c r="AG179" s="89"/>
      <c r="AH179" s="89"/>
      <c r="AI179" s="89"/>
      <c r="AJ179" s="91"/>
      <c r="AK179" s="89"/>
      <c r="AL179" s="89"/>
      <c r="AM179" s="89"/>
      <c r="AN179" s="89"/>
      <c r="AO179" s="89"/>
      <c r="AP179" s="89"/>
      <c r="AQ179" s="91"/>
      <c r="AR179" s="89"/>
      <c r="AS179" s="89"/>
      <c r="AT179" s="89"/>
      <c r="AU179" s="89"/>
      <c r="AV179" s="89"/>
      <c r="AW179" s="89"/>
      <c r="AX179" s="91"/>
      <c r="AY179" s="89"/>
      <c r="AZ179" s="89"/>
      <c r="BA179" s="89"/>
      <c r="BB179" s="89"/>
      <c r="BC179" s="89"/>
      <c r="BD179" s="89"/>
      <c r="BE179" s="91"/>
      <c r="BF179" s="89"/>
      <c r="BG179" s="89"/>
      <c r="BH179" s="89"/>
      <c r="BI179" s="89"/>
      <c r="BJ179" s="89"/>
      <c r="BK179" s="89"/>
      <c r="BL179" s="91"/>
      <c r="BM179" s="89"/>
      <c r="BN179" s="89"/>
      <c r="BO179" s="89"/>
      <c r="BP179" s="89"/>
      <c r="BQ179" s="89"/>
      <c r="BR179" s="89"/>
      <c r="BS179" s="91"/>
      <c r="BT179" s="89"/>
      <c r="BU179" s="89"/>
      <c r="BV179" s="89"/>
      <c r="BW179" s="89"/>
      <c r="BX179" s="89"/>
      <c r="BY179" s="89"/>
      <c r="BZ179" s="91"/>
      <c r="CA179" s="89"/>
      <c r="CB179" s="89"/>
      <c r="CC179" s="89"/>
      <c r="CD179" s="89"/>
      <c r="CE179" s="89"/>
      <c r="CF179" s="89"/>
      <c r="CG179" s="91"/>
    </row>
  </sheetData>
  <sheetProtection selectLockedCells="1"/>
  <autoFilter ref="A12:CG69"/>
  <mergeCells count="494">
    <mergeCell ref="A1:A6"/>
    <mergeCell ref="B1:B6"/>
    <mergeCell ref="C1:F2"/>
    <mergeCell ref="G1:G6"/>
    <mergeCell ref="H1:O1"/>
    <mergeCell ref="P1:CG1"/>
    <mergeCell ref="H2:H6"/>
    <mergeCell ref="I2:O2"/>
    <mergeCell ref="P2:AC2"/>
    <mergeCell ref="AD2:AQ2"/>
    <mergeCell ref="AR2:BE2"/>
    <mergeCell ref="BF2:BS2"/>
    <mergeCell ref="BT2:CG2"/>
    <mergeCell ref="C3:C6"/>
    <mergeCell ref="D3:D6"/>
    <mergeCell ref="E3:E6"/>
    <mergeCell ref="F3:F6"/>
    <mergeCell ref="I3:I6"/>
    <mergeCell ref="J3:N3"/>
    <mergeCell ref="O3:O6"/>
    <mergeCell ref="BF3:BK3"/>
    <mergeCell ref="BM3:BR3"/>
    <mergeCell ref="BT3:BY3"/>
    <mergeCell ref="CA3:CF3"/>
    <mergeCell ref="J4:J6"/>
    <mergeCell ref="K4:K6"/>
    <mergeCell ref="L4:L6"/>
    <mergeCell ref="N4:N6"/>
    <mergeCell ref="P4:P6"/>
    <mergeCell ref="Q4:Q6"/>
    <mergeCell ref="P3:U3"/>
    <mergeCell ref="W3:AB3"/>
    <mergeCell ref="AD3:AI3"/>
    <mergeCell ref="R4:R6"/>
    <mergeCell ref="T4:T6"/>
    <mergeCell ref="U4:U6"/>
    <mergeCell ref="V4:V6"/>
    <mergeCell ref="W4:W6"/>
    <mergeCell ref="X4:X6"/>
    <mergeCell ref="M4:M6"/>
    <mergeCell ref="S4:S6"/>
    <mergeCell ref="AK3:AP3"/>
    <mergeCell ref="AR3:AW3"/>
    <mergeCell ref="AY3:BD3"/>
    <mergeCell ref="Y4:Y6"/>
    <mergeCell ref="AA4:AA6"/>
    <mergeCell ref="AB4:AB6"/>
    <mergeCell ref="AC4:AC6"/>
    <mergeCell ref="AD4:AD6"/>
    <mergeCell ref="AE4:AE6"/>
    <mergeCell ref="AP4:AP6"/>
    <mergeCell ref="AQ4:AQ6"/>
    <mergeCell ref="AR4:AR6"/>
    <mergeCell ref="AS4:AS6"/>
    <mergeCell ref="AF4:AF6"/>
    <mergeCell ref="AH4:AH6"/>
    <mergeCell ref="AI4:AI6"/>
    <mergeCell ref="AJ4:AJ6"/>
    <mergeCell ref="AK4:AK6"/>
    <mergeCell ref="AL4:AL6"/>
    <mergeCell ref="Z4:Z6"/>
    <mergeCell ref="AG4:AG6"/>
    <mergeCell ref="AN4:AN6"/>
    <mergeCell ref="AU4:AU6"/>
    <mergeCell ref="BB4:BB6"/>
    <mergeCell ref="CG4:CG6"/>
    <mergeCell ref="A147:A148"/>
    <mergeCell ref="B147:B148"/>
    <mergeCell ref="C147:C148"/>
    <mergeCell ref="D147:D148"/>
    <mergeCell ref="E147:E148"/>
    <mergeCell ref="F147:F148"/>
    <mergeCell ref="BV4:BV6"/>
    <mergeCell ref="BX4:BX6"/>
    <mergeCell ref="BY4:BY6"/>
    <mergeCell ref="BZ4:BZ6"/>
    <mergeCell ref="CA4:CA6"/>
    <mergeCell ref="CB4:CB6"/>
    <mergeCell ref="BO4:BO6"/>
    <mergeCell ref="BQ4:BQ6"/>
    <mergeCell ref="BR4:BR6"/>
    <mergeCell ref="BS4:BS6"/>
    <mergeCell ref="BT4:BT6"/>
    <mergeCell ref="BU4:BU6"/>
    <mergeCell ref="BH4:BH6"/>
    <mergeCell ref="BJ4:BJ6"/>
    <mergeCell ref="BK4:BK6"/>
    <mergeCell ref="BL4:BL6"/>
    <mergeCell ref="BM4:BM6"/>
    <mergeCell ref="G147:G148"/>
    <mergeCell ref="H147:H148"/>
    <mergeCell ref="I147:I148"/>
    <mergeCell ref="J147:J148"/>
    <mergeCell ref="K147:N148"/>
    <mergeCell ref="O147:O148"/>
    <mergeCell ref="CC4:CC6"/>
    <mergeCell ref="CE4:CE6"/>
    <mergeCell ref="CF4:CF6"/>
    <mergeCell ref="BN4:BN6"/>
    <mergeCell ref="BA4:BA6"/>
    <mergeCell ref="BC4:BC6"/>
    <mergeCell ref="BD4:BD6"/>
    <mergeCell ref="BE4:BE6"/>
    <mergeCell ref="BF4:BF6"/>
    <mergeCell ref="BG4:BG6"/>
    <mergeCell ref="AT4:AT6"/>
    <mergeCell ref="AV4:AV6"/>
    <mergeCell ref="AW4:AW6"/>
    <mergeCell ref="AX4:AX6"/>
    <mergeCell ref="AY4:AY6"/>
    <mergeCell ref="AZ4:AZ6"/>
    <mergeCell ref="AM4:AM6"/>
    <mergeCell ref="AO4:AO6"/>
    <mergeCell ref="AM148:AO148"/>
    <mergeCell ref="P147:Q148"/>
    <mergeCell ref="R147:U147"/>
    <mergeCell ref="V147:V148"/>
    <mergeCell ref="W147:X148"/>
    <mergeCell ref="Y147:AB147"/>
    <mergeCell ref="AC147:AC148"/>
    <mergeCell ref="R148:T148"/>
    <mergeCell ref="Y148:AA148"/>
    <mergeCell ref="CG147:CG148"/>
    <mergeCell ref="BV148:BX148"/>
    <mergeCell ref="CC148:CE148"/>
    <mergeCell ref="BF147:BG148"/>
    <mergeCell ref="BH147:BK147"/>
    <mergeCell ref="BL147:BL148"/>
    <mergeCell ref="BM147:BN148"/>
    <mergeCell ref="BO147:BR147"/>
    <mergeCell ref="BS147:BS148"/>
    <mergeCell ref="BH148:BJ148"/>
    <mergeCell ref="BO148:BQ148"/>
    <mergeCell ref="P149:Q149"/>
    <mergeCell ref="R149:T149"/>
    <mergeCell ref="W149:X149"/>
    <mergeCell ref="Y149:AA149"/>
    <mergeCell ref="BT147:BU148"/>
    <mergeCell ref="BV147:BY147"/>
    <mergeCell ref="BZ147:BZ148"/>
    <mergeCell ref="CA147:CB148"/>
    <mergeCell ref="CC147:CF147"/>
    <mergeCell ref="AR147:AS148"/>
    <mergeCell ref="AT147:AW147"/>
    <mergeCell ref="AX147:AX148"/>
    <mergeCell ref="AY147:AZ148"/>
    <mergeCell ref="BA147:BD147"/>
    <mergeCell ref="BE147:BE148"/>
    <mergeCell ref="AT148:AV148"/>
    <mergeCell ref="BA148:BC148"/>
    <mergeCell ref="AD147:AE148"/>
    <mergeCell ref="AF147:AI147"/>
    <mergeCell ref="AJ147:AJ148"/>
    <mergeCell ref="AK147:AL148"/>
    <mergeCell ref="AM147:AP147"/>
    <mergeCell ref="AQ147:AQ148"/>
    <mergeCell ref="AF148:AH148"/>
    <mergeCell ref="BT149:BU149"/>
    <mergeCell ref="BV149:BX149"/>
    <mergeCell ref="CA149:CB149"/>
    <mergeCell ref="CC149:CE149"/>
    <mergeCell ref="C151:F151"/>
    <mergeCell ref="K151:N151"/>
    <mergeCell ref="P151:Q151"/>
    <mergeCell ref="R151:T151"/>
    <mergeCell ref="W151:X151"/>
    <mergeCell ref="Y151:AA151"/>
    <mergeCell ref="AY149:AZ149"/>
    <mergeCell ref="BA149:BC149"/>
    <mergeCell ref="BF149:BG149"/>
    <mergeCell ref="BH149:BJ149"/>
    <mergeCell ref="BM149:BN149"/>
    <mergeCell ref="BO149:BQ149"/>
    <mergeCell ref="AD149:AE149"/>
    <mergeCell ref="AF149:AH149"/>
    <mergeCell ref="AK149:AL149"/>
    <mergeCell ref="AM149:AO149"/>
    <mergeCell ref="AR149:AS149"/>
    <mergeCell ref="AT149:AV149"/>
    <mergeCell ref="C149:F149"/>
    <mergeCell ref="K149:N149"/>
    <mergeCell ref="BT151:BU151"/>
    <mergeCell ref="BV151:BX151"/>
    <mergeCell ref="CA151:CB151"/>
    <mergeCell ref="CC151:CE151"/>
    <mergeCell ref="K152:N152"/>
    <mergeCell ref="P152:Q152"/>
    <mergeCell ref="R152:T152"/>
    <mergeCell ref="W152:X152"/>
    <mergeCell ref="Y152:AA152"/>
    <mergeCell ref="AD152:AE152"/>
    <mergeCell ref="AY151:AZ151"/>
    <mergeCell ref="BA151:BC151"/>
    <mergeCell ref="BF151:BG151"/>
    <mergeCell ref="BH151:BJ151"/>
    <mergeCell ref="BM151:BN151"/>
    <mergeCell ref="BO151:BQ151"/>
    <mergeCell ref="AD151:AE151"/>
    <mergeCell ref="AF151:AH151"/>
    <mergeCell ref="AK151:AL151"/>
    <mergeCell ref="AM151:AO151"/>
    <mergeCell ref="AR151:AS151"/>
    <mergeCell ref="AT151:AV151"/>
    <mergeCell ref="BV152:BX152"/>
    <mergeCell ref="CA152:CB152"/>
    <mergeCell ref="CC152:CE152"/>
    <mergeCell ref="K153:N153"/>
    <mergeCell ref="P153:Q153"/>
    <mergeCell ref="R153:T153"/>
    <mergeCell ref="W153:X153"/>
    <mergeCell ref="Y153:AA153"/>
    <mergeCell ref="AD153:AE153"/>
    <mergeCell ref="AF153:AH153"/>
    <mergeCell ref="BA152:BC152"/>
    <mergeCell ref="BF152:BG152"/>
    <mergeCell ref="BH152:BJ152"/>
    <mergeCell ref="BM152:BN152"/>
    <mergeCell ref="BO152:BQ152"/>
    <mergeCell ref="BT152:BU152"/>
    <mergeCell ref="AF152:AH152"/>
    <mergeCell ref="AK152:AL152"/>
    <mergeCell ref="AM152:AO152"/>
    <mergeCell ref="AR152:AS152"/>
    <mergeCell ref="AT152:AV152"/>
    <mergeCell ref="AY152:AZ152"/>
    <mergeCell ref="CA153:CB153"/>
    <mergeCell ref="CC153:CE153"/>
    <mergeCell ref="BH153:BJ153"/>
    <mergeCell ref="BM153:BN153"/>
    <mergeCell ref="C157:F157"/>
    <mergeCell ref="K157:N157"/>
    <mergeCell ref="P157:Q157"/>
    <mergeCell ref="W157:X157"/>
    <mergeCell ref="AD157:AE157"/>
    <mergeCell ref="AK157:AL157"/>
    <mergeCell ref="AR157:AS157"/>
    <mergeCell ref="AY157:AZ157"/>
    <mergeCell ref="BF153:BG153"/>
    <mergeCell ref="BF157:BG157"/>
    <mergeCell ref="BO153:BQ153"/>
    <mergeCell ref="BT153:BU153"/>
    <mergeCell ref="BV153:BX153"/>
    <mergeCell ref="AK153:AL153"/>
    <mergeCell ref="AM153:AO153"/>
    <mergeCell ref="AR153:AS153"/>
    <mergeCell ref="AT153:AV153"/>
    <mergeCell ref="AY153:AZ153"/>
    <mergeCell ref="BA153:BC153"/>
    <mergeCell ref="BM157:BN157"/>
    <mergeCell ref="BT157:BU157"/>
    <mergeCell ref="CA157:CB157"/>
    <mergeCell ref="CC157:CE157"/>
    <mergeCell ref="K158:N158"/>
    <mergeCell ref="P158:Q158"/>
    <mergeCell ref="R158:T158"/>
    <mergeCell ref="W158:X158"/>
    <mergeCell ref="Y158:AA158"/>
    <mergeCell ref="BT158:BU158"/>
    <mergeCell ref="BV158:BX158"/>
    <mergeCell ref="CA158:CB158"/>
    <mergeCell ref="CC158:CE158"/>
    <mergeCell ref="BH158:BJ158"/>
    <mergeCell ref="BM158:BN158"/>
    <mergeCell ref="BO158:BQ158"/>
    <mergeCell ref="K159:N159"/>
    <mergeCell ref="P159:Q159"/>
    <mergeCell ref="R159:T159"/>
    <mergeCell ref="W159:X159"/>
    <mergeCell ref="Y159:AA159"/>
    <mergeCell ref="AD159:AE159"/>
    <mergeCell ref="AY158:AZ158"/>
    <mergeCell ref="BA158:BC158"/>
    <mergeCell ref="BF158:BG158"/>
    <mergeCell ref="AD158:AE158"/>
    <mergeCell ref="AF158:AH158"/>
    <mergeCell ref="AK158:AL158"/>
    <mergeCell ref="AM158:AO158"/>
    <mergeCell ref="AR158:AS158"/>
    <mergeCell ref="AT158:AV158"/>
    <mergeCell ref="AY160:AZ160"/>
    <mergeCell ref="BA160:BC160"/>
    <mergeCell ref="BV159:BX159"/>
    <mergeCell ref="CA159:CB159"/>
    <mergeCell ref="CC159:CE159"/>
    <mergeCell ref="K160:N160"/>
    <mergeCell ref="P160:Q160"/>
    <mergeCell ref="R160:T160"/>
    <mergeCell ref="W160:X160"/>
    <mergeCell ref="Y160:AA160"/>
    <mergeCell ref="AD160:AE160"/>
    <mergeCell ref="AF160:AH160"/>
    <mergeCell ref="BA159:BC159"/>
    <mergeCell ref="BF159:BG159"/>
    <mergeCell ref="BH159:BJ159"/>
    <mergeCell ref="BM159:BN159"/>
    <mergeCell ref="BO159:BQ159"/>
    <mergeCell ref="BT159:BU159"/>
    <mergeCell ref="AF159:AH159"/>
    <mergeCell ref="AK159:AL159"/>
    <mergeCell ref="AM159:AO159"/>
    <mergeCell ref="AR159:AS159"/>
    <mergeCell ref="AT159:AV159"/>
    <mergeCell ref="AY159:AZ159"/>
    <mergeCell ref="AT161:AV161"/>
    <mergeCell ref="AY161:AZ161"/>
    <mergeCell ref="BA161:BC161"/>
    <mergeCell ref="BF161:BG161"/>
    <mergeCell ref="CA160:CB160"/>
    <mergeCell ref="CC160:CE160"/>
    <mergeCell ref="K161:N161"/>
    <mergeCell ref="P161:Q161"/>
    <mergeCell ref="R161:T161"/>
    <mergeCell ref="W161:X161"/>
    <mergeCell ref="Y161:AA161"/>
    <mergeCell ref="AD161:AE161"/>
    <mergeCell ref="AF161:AH161"/>
    <mergeCell ref="AK161:AL161"/>
    <mergeCell ref="BF160:BG160"/>
    <mergeCell ref="BH160:BJ160"/>
    <mergeCell ref="BM160:BN160"/>
    <mergeCell ref="BO160:BQ160"/>
    <mergeCell ref="BT160:BU160"/>
    <mergeCell ref="BV160:BX160"/>
    <mergeCell ref="AK160:AL160"/>
    <mergeCell ref="AM160:AO160"/>
    <mergeCell ref="AR160:AS160"/>
    <mergeCell ref="AT160:AV160"/>
    <mergeCell ref="R166:U166"/>
    <mergeCell ref="V166:V167"/>
    <mergeCell ref="W166:X167"/>
    <mergeCell ref="Y166:AB166"/>
    <mergeCell ref="AC166:AC167"/>
    <mergeCell ref="AD166:AE167"/>
    <mergeCell ref="CC161:CE161"/>
    <mergeCell ref="A166:A167"/>
    <mergeCell ref="B166:B167"/>
    <mergeCell ref="C166:C167"/>
    <mergeCell ref="D166:D167"/>
    <mergeCell ref="E166:E167"/>
    <mergeCell ref="F166:F167"/>
    <mergeCell ref="G166:G167"/>
    <mergeCell ref="H166:O166"/>
    <mergeCell ref="P166:Q167"/>
    <mergeCell ref="BH161:BJ161"/>
    <mergeCell ref="BM161:BN161"/>
    <mergeCell ref="BO161:BQ161"/>
    <mergeCell ref="BT161:BU161"/>
    <mergeCell ref="BV161:BX161"/>
    <mergeCell ref="CA161:CB161"/>
    <mergeCell ref="AM161:AO161"/>
    <mergeCell ref="AR161:AS161"/>
    <mergeCell ref="CG166:CG167"/>
    <mergeCell ref="C168:F168"/>
    <mergeCell ref="R168:U168"/>
    <mergeCell ref="Y168:AB168"/>
    <mergeCell ref="AF168:AI168"/>
    <mergeCell ref="AM168:AP168"/>
    <mergeCell ref="BH166:BK166"/>
    <mergeCell ref="BL166:BL167"/>
    <mergeCell ref="BM166:BN167"/>
    <mergeCell ref="BO166:BR166"/>
    <mergeCell ref="BS166:BS167"/>
    <mergeCell ref="BT166:BU167"/>
    <mergeCell ref="AT166:AW166"/>
    <mergeCell ref="AX166:AX167"/>
    <mergeCell ref="AY166:AZ167"/>
    <mergeCell ref="BA166:BD166"/>
    <mergeCell ref="BE166:BE167"/>
    <mergeCell ref="BF166:BG167"/>
    <mergeCell ref="AF166:AI166"/>
    <mergeCell ref="AJ166:AJ167"/>
    <mergeCell ref="AK166:AL167"/>
    <mergeCell ref="AM166:AP166"/>
    <mergeCell ref="AQ166:AQ167"/>
    <mergeCell ref="AR166:AS167"/>
    <mergeCell ref="AT168:AW168"/>
    <mergeCell ref="BA168:BD168"/>
    <mergeCell ref="BH168:BK168"/>
    <mergeCell ref="BO168:BR168"/>
    <mergeCell ref="BV168:BY168"/>
    <mergeCell ref="CA168:CB168"/>
    <mergeCell ref="BV166:BY166"/>
    <mergeCell ref="BZ166:BZ167"/>
    <mergeCell ref="CA166:CB167"/>
    <mergeCell ref="C170:F170"/>
    <mergeCell ref="CA170:CB170"/>
    <mergeCell ref="A173:A174"/>
    <mergeCell ref="B173:B174"/>
    <mergeCell ref="C173:C174"/>
    <mergeCell ref="D173:D174"/>
    <mergeCell ref="E173:E174"/>
    <mergeCell ref="F173:F174"/>
    <mergeCell ref="G173:G174"/>
    <mergeCell ref="H173:O173"/>
    <mergeCell ref="W173:W174"/>
    <mergeCell ref="X173:X174"/>
    <mergeCell ref="Y173:Y174"/>
    <mergeCell ref="AA173:AA174"/>
    <mergeCell ref="AB173:AB174"/>
    <mergeCell ref="AC173:AC174"/>
    <mergeCell ref="P173:P174"/>
    <mergeCell ref="Q173:Q174"/>
    <mergeCell ref="R173:R174"/>
    <mergeCell ref="T173:T174"/>
    <mergeCell ref="U173:U174"/>
    <mergeCell ref="V173:V174"/>
    <mergeCell ref="AK173:AK174"/>
    <mergeCell ref="AL173:AL174"/>
    <mergeCell ref="AM173:AM174"/>
    <mergeCell ref="AO173:AO174"/>
    <mergeCell ref="AP173:AP174"/>
    <mergeCell ref="AQ173:AQ174"/>
    <mergeCell ref="AD173:AD174"/>
    <mergeCell ref="AE173:AE174"/>
    <mergeCell ref="AF173:AF174"/>
    <mergeCell ref="AH173:AH174"/>
    <mergeCell ref="AI173:AI174"/>
    <mergeCell ref="AJ173:AJ174"/>
    <mergeCell ref="AY173:AY174"/>
    <mergeCell ref="AZ173:AZ174"/>
    <mergeCell ref="BA173:BA174"/>
    <mergeCell ref="BC173:BC174"/>
    <mergeCell ref="BD173:BD174"/>
    <mergeCell ref="BE173:BE174"/>
    <mergeCell ref="AR173:AR174"/>
    <mergeCell ref="AS173:AS174"/>
    <mergeCell ref="AT173:AT174"/>
    <mergeCell ref="AV173:AV174"/>
    <mergeCell ref="AW173:AW174"/>
    <mergeCell ref="AX173:AX174"/>
    <mergeCell ref="CG173:CG174"/>
    <mergeCell ref="BT173:BT174"/>
    <mergeCell ref="BU173:BU174"/>
    <mergeCell ref="BV173:BV174"/>
    <mergeCell ref="BX173:BX174"/>
    <mergeCell ref="BY173:BY174"/>
    <mergeCell ref="BZ173:BZ174"/>
    <mergeCell ref="BM173:BM174"/>
    <mergeCell ref="BN173:BN174"/>
    <mergeCell ref="BO173:BO174"/>
    <mergeCell ref="BQ173:BQ174"/>
    <mergeCell ref="BR173:BR174"/>
    <mergeCell ref="BS173:BS174"/>
    <mergeCell ref="BA164:BC164"/>
    <mergeCell ref="BF164:BG164"/>
    <mergeCell ref="BH164:BJ164"/>
    <mergeCell ref="BM164:BN164"/>
    <mergeCell ref="BO164:BQ164"/>
    <mergeCell ref="CA173:CA174"/>
    <mergeCell ref="CB173:CB174"/>
    <mergeCell ref="CC173:CC174"/>
    <mergeCell ref="CE173:CE174"/>
    <mergeCell ref="BF173:BF174"/>
    <mergeCell ref="BG173:BG174"/>
    <mergeCell ref="BH173:BH174"/>
    <mergeCell ref="BJ173:BJ174"/>
    <mergeCell ref="BK173:BK174"/>
    <mergeCell ref="BL173:BL174"/>
    <mergeCell ref="CA169:CB169"/>
    <mergeCell ref="CC166:CF166"/>
    <mergeCell ref="CF173:CF174"/>
    <mergeCell ref="C163:F163"/>
    <mergeCell ref="K163:N163"/>
    <mergeCell ref="P163:Q163"/>
    <mergeCell ref="W163:X163"/>
    <mergeCell ref="AD163:AE163"/>
    <mergeCell ref="AK163:AL163"/>
    <mergeCell ref="AR163:AS163"/>
    <mergeCell ref="AY163:AZ163"/>
    <mergeCell ref="BF163:BG163"/>
    <mergeCell ref="BI4:BI6"/>
    <mergeCell ref="BP4:BP6"/>
    <mergeCell ref="BW4:BW6"/>
    <mergeCell ref="CD4:CD6"/>
    <mergeCell ref="BT164:BU164"/>
    <mergeCell ref="K164:N164"/>
    <mergeCell ref="P164:Q164"/>
    <mergeCell ref="R164:T164"/>
    <mergeCell ref="W164:X164"/>
    <mergeCell ref="Y164:AA164"/>
    <mergeCell ref="AD164:AE164"/>
    <mergeCell ref="AF164:AH164"/>
    <mergeCell ref="AK164:AL164"/>
    <mergeCell ref="AM164:AO164"/>
    <mergeCell ref="BV164:BX164"/>
    <mergeCell ref="CA164:CB164"/>
    <mergeCell ref="CC164:CE164"/>
    <mergeCell ref="BM163:BN163"/>
    <mergeCell ref="BT163:BU163"/>
    <mergeCell ref="CA163:CB163"/>
    <mergeCell ref="CC163:CE163"/>
    <mergeCell ref="AR164:AS164"/>
    <mergeCell ref="AT164:AV164"/>
    <mergeCell ref="AY164:AZ164"/>
  </mergeCells>
  <conditionalFormatting sqref="BS150 BZ150 CG150 BL150 AQ150 AJ150 AC150 V150 AJ8:AJ9 V152:V156 AC152:AC156 AJ152:AJ156 AQ153:AQ156 BL152:BL156 BS152:BS156 BZ152:BZ156 CG152:CG156 G89:G91 G97:G99 G101:G104 G106:G109 G111:G113 G115:G118 G120:G123 G125:G128 G130:G133 G135:G138 G140:G142 G144:G152 G154:G157 CG97:CG99 BZ97:BZ99 BS97:BS99 BL97:BL99 AQ97:AQ99 AJ97:AJ99 AC97:AC99 V97:V99 V102:V105 AC102:AC105 AJ102:AJ105 AQ102:AQ105 BL102:BL105 BS102:BS105 BZ102:BZ105 CG102:CG105 G93:G94 CG158:CG162 H168:O168 BZ158:BZ162 BS158:BS162 BL158:BL162 AQ158:AQ162 AJ158:AJ162 AC158:AC162 V158:V162 G162 BE158:BE162 AX158:AX162 CG169:CG174 AX68 AJ68 BZ83:BZ94 AX165:AX174 BE165:BE174 G165:G174 V165:V174 AC165:AC174 AJ165:AJ174 AQ165:AQ174 BL165:BL174 BS165:BS174 BZ165:BZ174 CG165:CG167 H149:J149 BL83:BL94 BS83:BS94 CG83:CG94 BE89:BE92 AX83:AX92 AC83:AC94 V83:V94 BZ178 BS178 BL178 AQ178 AJ178 AC178 V178 BE178 AX178 CG178 AJ89:AJ94 V8:V12 AC8:AC11 AQ8:AQ9 BE68 BZ8:BZ9 CG8:CG9 V72:V79 AC72:AC79 AQ72:AQ94 BZ72:BZ79 CG72:CG79 CG107:CG148 BZ107:BZ148 BS107:BS148 BL107:BL148 AQ107:AQ148 AJ107:AJ148 AC107:AC148 V107:V148 H106:O106 G8:G12 BS8:BS9 BL8:BL9 BL47:BL52 BS47:BS52 G47:G77 CG47:CG56 BZ47:BZ56 AQ47:AQ68 AC47:AC68 V47:V68 BL23:BL24 BS23:BS24 G23:G24 CG23:CG24 BZ23:BZ24 AQ23:AQ24 AC23:AC24 V23:V24 V26 AC26:AC32 AQ26:AQ32 BZ26:BZ32 CG26:CG32 G26 BS26:BS32 BL26:BL31 G28:G32 V28:V32 BL72:BL79 BS72:BS79 H101:O101 BZ60:BZ61 CG60:CG68 BZ58 CG58 BL54:BL57 BL59:BL68 BL11 BS11 CG11:CG12 BZ11 AQ11 AJ11 Z12:CF12 BS54:BS68 BZ63:BZ68 BZ70 BS70 BL70 CG70 V70 AC70 AQ70 BE70 AJ70 AX70 H71:CG71">
    <cfRule type="expression" dxfId="139" priority="185" stopIfTrue="1">
      <formula>G8&lt;&gt;INT(G8)</formula>
    </cfRule>
  </conditionalFormatting>
  <conditionalFormatting sqref="H89:H91 H97:H99 H102:H104 H107:H109 H111:H113 H115:H118 H120:H123 H125:H128 H130:H133 H135:H138 H140 H93:H94 H72:H77 H8:H12 H47:H70 H23:H24 H26 H28:H32 I69:N69">
    <cfRule type="cellIs" dxfId="138" priority="184" operator="equal">
      <formula>#REF!</formula>
    </cfRule>
  </conditionalFormatting>
  <conditionalFormatting sqref="CI1:CI12 CI30:CI32 CI49 CI51 CI96:CI99 CI83:CI86 CI101:CI162 CI66:CI77 CI88:CI94 CI165:CI174 CI178:CI1048576 CI58:CI64 CI47">
    <cfRule type="containsText" dxfId="137" priority="183" operator="containsText" text="ЛОЖЬ">
      <formula>NOT(ISERROR(SEARCH("ЛОЖЬ",CI1)))</formula>
    </cfRule>
  </conditionalFormatting>
  <conditionalFormatting sqref="CI23:CI24 CI26:CI28">
    <cfRule type="containsText" dxfId="136" priority="180" operator="containsText" text="ЛОЖЬ">
      <formula>NOT(ISERROR(SEARCH("ЛОЖЬ",CI23)))</formula>
    </cfRule>
  </conditionalFormatting>
  <conditionalFormatting sqref="BE150 AX150 AX152:AX156 BE152:BE156 BE97:BE99 AX97:AX99 AX102:AX105 BE102:BE105 BE93:BE94 AX93:AX94 AX8:AX9 BE8:BE9 BE107:BE148 AX107:AX148 BE47:BE67 AX47:AX67 BE23:BE24 AX23:AX24 AX26:AX32 BE26:BE32 BE11 AX11">
    <cfRule type="expression" dxfId="135" priority="179" stopIfTrue="1">
      <formula>AX8&lt;&gt;INT(AX8)</formula>
    </cfRule>
  </conditionalFormatting>
  <conditionalFormatting sqref="H83:H88">
    <cfRule type="cellIs" dxfId="134" priority="176" operator="equal">
      <formula>#REF!</formula>
    </cfRule>
  </conditionalFormatting>
  <conditionalFormatting sqref="G83:G88">
    <cfRule type="expression" dxfId="133" priority="175" stopIfTrue="1">
      <formula>G83&lt;&gt;INT(G83)</formula>
    </cfRule>
  </conditionalFormatting>
  <conditionalFormatting sqref="H92">
    <cfRule type="cellIs" dxfId="132" priority="174" operator="equal">
      <formula>#REF!</formula>
    </cfRule>
  </conditionalFormatting>
  <conditionalFormatting sqref="G92">
    <cfRule type="expression" dxfId="131" priority="173" stopIfTrue="1">
      <formula>G92&lt;&gt;INT(G92)</formula>
    </cfRule>
  </conditionalFormatting>
  <conditionalFormatting sqref="H114">
    <cfRule type="cellIs" dxfId="130" priority="164" operator="equal">
      <formula>#REF!</formula>
    </cfRule>
  </conditionalFormatting>
  <conditionalFormatting sqref="G114">
    <cfRule type="expression" dxfId="129" priority="163" stopIfTrue="1">
      <formula>G114&lt;&gt;INT(G114)</formula>
    </cfRule>
  </conditionalFormatting>
  <conditionalFormatting sqref="H110">
    <cfRule type="cellIs" dxfId="128" priority="166" operator="equal">
      <formula>#REF!</formula>
    </cfRule>
  </conditionalFormatting>
  <conditionalFormatting sqref="G110">
    <cfRule type="expression" dxfId="127" priority="165" stopIfTrue="1">
      <formula>G110&lt;&gt;INT(G110)</formula>
    </cfRule>
  </conditionalFormatting>
  <conditionalFormatting sqref="H119">
    <cfRule type="cellIs" dxfId="126" priority="162" operator="equal">
      <formula>#REF!</formula>
    </cfRule>
  </conditionalFormatting>
  <conditionalFormatting sqref="G119">
    <cfRule type="expression" dxfId="125" priority="161" stopIfTrue="1">
      <formula>G119&lt;&gt;INT(G119)</formula>
    </cfRule>
  </conditionalFormatting>
  <conditionalFormatting sqref="H124">
    <cfRule type="cellIs" dxfId="124" priority="160" operator="equal">
      <formula>#REF!</formula>
    </cfRule>
  </conditionalFormatting>
  <conditionalFormatting sqref="G124">
    <cfRule type="expression" dxfId="123" priority="159" stopIfTrue="1">
      <formula>G124&lt;&gt;INT(G124)</formula>
    </cfRule>
  </conditionalFormatting>
  <conditionalFormatting sqref="H129">
    <cfRule type="cellIs" dxfId="122" priority="158" operator="equal">
      <formula>#REF!</formula>
    </cfRule>
  </conditionalFormatting>
  <conditionalFormatting sqref="G129">
    <cfRule type="expression" dxfId="121" priority="157" stopIfTrue="1">
      <formula>G129&lt;&gt;INT(G129)</formula>
    </cfRule>
  </conditionalFormatting>
  <conditionalFormatting sqref="H134">
    <cfRule type="cellIs" dxfId="120" priority="156" operator="equal">
      <formula>#REF!</formula>
    </cfRule>
  </conditionalFormatting>
  <conditionalFormatting sqref="G134">
    <cfRule type="expression" dxfId="119" priority="155" stopIfTrue="1">
      <formula>G134&lt;&gt;INT(G134)</formula>
    </cfRule>
  </conditionalFormatting>
  <conditionalFormatting sqref="H139">
    <cfRule type="cellIs" dxfId="118" priority="154" operator="equal">
      <formula>#REF!</formula>
    </cfRule>
  </conditionalFormatting>
  <conditionalFormatting sqref="G139">
    <cfRule type="expression" dxfId="117" priority="153" stopIfTrue="1">
      <formula>G139&lt;&gt;INT(G139)</formula>
    </cfRule>
  </conditionalFormatting>
  <conditionalFormatting sqref="H143">
    <cfRule type="cellIs" dxfId="116" priority="152" operator="equal">
      <formula>#REF!</formula>
    </cfRule>
  </conditionalFormatting>
  <conditionalFormatting sqref="G143">
    <cfRule type="expression" dxfId="115" priority="151" stopIfTrue="1">
      <formula>G143&lt;&gt;INT(G143)</formula>
    </cfRule>
  </conditionalFormatting>
  <conditionalFormatting sqref="G153">
    <cfRule type="expression" dxfId="114" priority="150" stopIfTrue="1">
      <formula>G153&lt;&gt;INT(G153)</formula>
    </cfRule>
  </conditionalFormatting>
  <conditionalFormatting sqref="G158">
    <cfRule type="expression" dxfId="113" priority="149" stopIfTrue="1">
      <formula>G158&lt;&gt;INT(G158)</formula>
    </cfRule>
  </conditionalFormatting>
  <conditionalFormatting sqref="G159">
    <cfRule type="expression" dxfId="112" priority="148" stopIfTrue="1">
      <formula>G159&lt;&gt;INT(G159)</formula>
    </cfRule>
  </conditionalFormatting>
  <conditionalFormatting sqref="G160">
    <cfRule type="expression" dxfId="111" priority="147" stopIfTrue="1">
      <formula>G160&lt;&gt;INT(G160)</formula>
    </cfRule>
  </conditionalFormatting>
  <conditionalFormatting sqref="G161">
    <cfRule type="expression" dxfId="110" priority="146" stopIfTrue="1">
      <formula>G161&lt;&gt;INT(G161)</formula>
    </cfRule>
  </conditionalFormatting>
  <conditionalFormatting sqref="H178">
    <cfRule type="cellIs" dxfId="109" priority="145" operator="equal">
      <formula>#REF!</formula>
    </cfRule>
  </conditionalFormatting>
  <conditionalFormatting sqref="G178">
    <cfRule type="expression" dxfId="108" priority="144" stopIfTrue="1">
      <formula>G178&lt;&gt;INT(G178)</formula>
    </cfRule>
  </conditionalFormatting>
  <conditionalFormatting sqref="G78">
    <cfRule type="expression" dxfId="107" priority="132" stopIfTrue="1">
      <formula>G78&lt;&gt;INT(G78)</formula>
    </cfRule>
  </conditionalFormatting>
  <conditionalFormatting sqref="H78">
    <cfRule type="cellIs" dxfId="106" priority="131" operator="equal">
      <formula>#REF!</formula>
    </cfRule>
  </conditionalFormatting>
  <conditionalFormatting sqref="CI78">
    <cfRule type="containsText" dxfId="105" priority="130" operator="containsText" text="ЛОЖЬ">
      <formula>NOT(ISERROR(SEARCH("ЛОЖЬ",CI78)))</formula>
    </cfRule>
  </conditionalFormatting>
  <conditionalFormatting sqref="CI29">
    <cfRule type="containsText" dxfId="104" priority="127" operator="containsText" text="ЛОЖЬ">
      <formula>NOT(ISERROR(SEARCH("ЛОЖЬ",CI29)))</formula>
    </cfRule>
  </conditionalFormatting>
  <conditionalFormatting sqref="CI48">
    <cfRule type="containsText" dxfId="103" priority="124" operator="containsText" text="ЛОЖЬ">
      <formula>NOT(ISERROR(SEARCH("ЛОЖЬ",CI48)))</formula>
    </cfRule>
  </conditionalFormatting>
  <conditionalFormatting sqref="CI50">
    <cfRule type="containsText" dxfId="102" priority="120" operator="containsText" text="ЛОЖЬ">
      <formula>NOT(ISERROR(SEARCH("ЛОЖЬ",CI50)))</formula>
    </cfRule>
  </conditionalFormatting>
  <conditionalFormatting sqref="CI65">
    <cfRule type="containsText" dxfId="101" priority="115" operator="containsText" text="ЛОЖЬ">
      <formula>NOT(ISERROR(SEARCH("ЛОЖЬ",CI65)))</formula>
    </cfRule>
  </conditionalFormatting>
  <conditionalFormatting sqref="CI79">
    <cfRule type="containsText" dxfId="100" priority="110" operator="containsText" text="ЛОЖЬ">
      <formula>NOT(ISERROR(SEARCH("ЛОЖЬ",CI79)))</formula>
    </cfRule>
  </conditionalFormatting>
  <conditionalFormatting sqref="H79">
    <cfRule type="cellIs" dxfId="99" priority="108" operator="equal">
      <formula>#REF!</formula>
    </cfRule>
  </conditionalFormatting>
  <conditionalFormatting sqref="G79">
    <cfRule type="expression" dxfId="98" priority="107" stopIfTrue="1">
      <formula>G79&lt;&gt;INT(G79)</formula>
    </cfRule>
  </conditionalFormatting>
  <conditionalFormatting sqref="V80 AC80 BL80 BS80 BZ80 CG80">
    <cfRule type="expression" dxfId="97" priority="106" stopIfTrue="1">
      <formula>V80&lt;&gt;INT(V80)</formula>
    </cfRule>
  </conditionalFormatting>
  <conditionalFormatting sqref="CI80">
    <cfRule type="containsText" dxfId="96" priority="105" operator="containsText" text="ЛОЖЬ">
      <formula>NOT(ISERROR(SEARCH("ЛОЖЬ",CI80)))</formula>
    </cfRule>
  </conditionalFormatting>
  <conditionalFormatting sqref="AX80">
    <cfRule type="expression" dxfId="95" priority="104" stopIfTrue="1">
      <formula>AX80&lt;&gt;INT(AX80)</formula>
    </cfRule>
  </conditionalFormatting>
  <conditionalFormatting sqref="H80">
    <cfRule type="cellIs" dxfId="94" priority="103" operator="equal">
      <formula>#REF!</formula>
    </cfRule>
  </conditionalFormatting>
  <conditionalFormatting sqref="G80">
    <cfRule type="expression" dxfId="93" priority="102" stopIfTrue="1">
      <formula>G80&lt;&gt;INT(G80)</formula>
    </cfRule>
  </conditionalFormatting>
  <conditionalFormatting sqref="V81 AC81 BL81 BS81 BZ81 CG81">
    <cfRule type="expression" dxfId="92" priority="101" stopIfTrue="1">
      <formula>V81&lt;&gt;INT(V81)</formula>
    </cfRule>
  </conditionalFormatting>
  <conditionalFormatting sqref="CI81">
    <cfRule type="containsText" dxfId="91" priority="100" operator="containsText" text="ЛОЖЬ">
      <formula>NOT(ISERROR(SEARCH("ЛОЖЬ",CI81)))</formula>
    </cfRule>
  </conditionalFormatting>
  <conditionalFormatting sqref="AX81">
    <cfRule type="expression" dxfId="90" priority="99" stopIfTrue="1">
      <formula>AX81&lt;&gt;INT(AX81)</formula>
    </cfRule>
  </conditionalFormatting>
  <conditionalFormatting sqref="H81">
    <cfRule type="cellIs" dxfId="89" priority="98" operator="equal">
      <formula>#REF!</formula>
    </cfRule>
  </conditionalFormatting>
  <conditionalFormatting sqref="G81">
    <cfRule type="expression" dxfId="88" priority="97" stopIfTrue="1">
      <formula>G81&lt;&gt;INT(G81)</formula>
    </cfRule>
  </conditionalFormatting>
  <conditionalFormatting sqref="V82 AC82 BL82 BS82 BZ82 CG82">
    <cfRule type="expression" dxfId="87" priority="96" stopIfTrue="1">
      <formula>V82&lt;&gt;INT(V82)</formula>
    </cfRule>
  </conditionalFormatting>
  <conditionalFormatting sqref="CI82">
    <cfRule type="containsText" dxfId="86" priority="95" operator="containsText" text="ЛОЖЬ">
      <formula>NOT(ISERROR(SEARCH("ЛОЖЬ",CI82)))</formula>
    </cfRule>
  </conditionalFormatting>
  <conditionalFormatting sqref="AX82">
    <cfRule type="expression" dxfId="85" priority="94" stopIfTrue="1">
      <formula>AX82&lt;&gt;INT(AX82)</formula>
    </cfRule>
  </conditionalFormatting>
  <conditionalFormatting sqref="H82">
    <cfRule type="cellIs" dxfId="84" priority="93" operator="equal">
      <formula>#REF!</formula>
    </cfRule>
  </conditionalFormatting>
  <conditionalFormatting sqref="G82">
    <cfRule type="expression" dxfId="83" priority="92" stopIfTrue="1">
      <formula>G82&lt;&gt;INT(G82)</formula>
    </cfRule>
  </conditionalFormatting>
  <conditionalFormatting sqref="AX95 BE95 AQ95 BL95 BS95 BZ95 CG95">
    <cfRule type="expression" dxfId="82" priority="91" stopIfTrue="1">
      <formula>AQ95&lt;&gt;INT(AQ95)</formula>
    </cfRule>
  </conditionalFormatting>
  <conditionalFormatting sqref="CI95">
    <cfRule type="containsText" dxfId="81" priority="89" operator="containsText" text="ЛОЖЬ">
      <formula>NOT(ISERROR(SEARCH("ЛОЖЬ",CI95)))</formula>
    </cfRule>
  </conditionalFormatting>
  <conditionalFormatting sqref="V100 AC100 AJ100 AQ100 BL100 BS100 BZ100 CG100">
    <cfRule type="expression" dxfId="80" priority="88" stopIfTrue="1">
      <formula>V100&lt;&gt;INT(V100)</formula>
    </cfRule>
  </conditionalFormatting>
  <conditionalFormatting sqref="CI100">
    <cfRule type="containsText" dxfId="79" priority="87" operator="containsText" text="ЛОЖЬ">
      <formula>NOT(ISERROR(SEARCH("ЛОЖЬ",CI100)))</formula>
    </cfRule>
  </conditionalFormatting>
  <conditionalFormatting sqref="AX100">
    <cfRule type="expression" dxfId="78" priority="86" stopIfTrue="1">
      <formula>AX100&lt;&gt;INT(AX100)</formula>
    </cfRule>
  </conditionalFormatting>
  <conditionalFormatting sqref="CI87">
    <cfRule type="containsText" dxfId="77" priority="82" operator="containsText" text="ЛОЖЬ">
      <formula>NOT(ISERROR(SEARCH("ЛОЖЬ",CI87)))</formula>
    </cfRule>
  </conditionalFormatting>
  <conditionalFormatting sqref="AJ47:AJ67 AJ23:AJ24 AJ26:AJ32">
    <cfRule type="expression" dxfId="76" priority="79" stopIfTrue="1">
      <formula>AJ23&lt;&gt;INT(AJ23)</formula>
    </cfRule>
  </conditionalFormatting>
  <conditionalFormatting sqref="G163:I163">
    <cfRule type="expression" dxfId="75" priority="76" stopIfTrue="1">
      <formula>G163&lt;&gt;INT(G163)</formula>
    </cfRule>
  </conditionalFormatting>
  <conditionalFormatting sqref="CI163">
    <cfRule type="containsText" dxfId="74" priority="75" operator="containsText" text="ЛОЖЬ">
      <formula>NOT(ISERROR(SEARCH("ЛОЖЬ",CI163)))</formula>
    </cfRule>
  </conditionalFormatting>
  <conditionalFormatting sqref="CG164 BZ164 BS164 BL164 AQ164 AJ164 AC164 V164 BE164 AX164">
    <cfRule type="expression" dxfId="73" priority="74" stopIfTrue="1">
      <formula>V164&lt;&gt;INT(V164)</formula>
    </cfRule>
  </conditionalFormatting>
  <conditionalFormatting sqref="CI164">
    <cfRule type="containsText" dxfId="72" priority="73" operator="containsText" text="ЛОЖЬ">
      <formula>NOT(ISERROR(SEARCH("ЛОЖЬ",CI164)))</formula>
    </cfRule>
  </conditionalFormatting>
  <conditionalFormatting sqref="G164 J164">
    <cfRule type="expression" dxfId="71" priority="72" stopIfTrue="1">
      <formula>G164&lt;&gt;INT(G164)</formula>
    </cfRule>
  </conditionalFormatting>
  <conditionalFormatting sqref="CG175 BZ175 BS175 BL175 AQ175 AJ175 AC175 V175 G175">
    <cfRule type="expression" dxfId="70" priority="71" stopIfTrue="1">
      <formula>G175&lt;&gt;INT(G175)</formula>
    </cfRule>
  </conditionalFormatting>
  <conditionalFormatting sqref="CI175">
    <cfRule type="containsText" dxfId="69" priority="70" operator="containsText" text="ЛОЖЬ">
      <formula>NOT(ISERROR(SEARCH("ЛОЖЬ",CI175)))</formula>
    </cfRule>
  </conditionalFormatting>
  <conditionalFormatting sqref="BE175 AX175">
    <cfRule type="expression" dxfId="68" priority="69" stopIfTrue="1">
      <formula>AX175&lt;&gt;INT(AX175)</formula>
    </cfRule>
  </conditionalFormatting>
  <conditionalFormatting sqref="CG176:CG177 AX176:AX177 BE176:BE177 V176:V177 AC176:AC177 AJ176:AJ177 AQ176:AQ177 BL176:BL177 BS176:BS177 BZ176:BZ177">
    <cfRule type="expression" dxfId="67" priority="65" stopIfTrue="1">
      <formula>V176&lt;&gt;INT(V176)</formula>
    </cfRule>
  </conditionalFormatting>
  <conditionalFormatting sqref="CI176:CI177">
    <cfRule type="containsText" dxfId="66" priority="64" operator="containsText" text="ЛОЖЬ">
      <formula>NOT(ISERROR(SEARCH("ЛОЖЬ",CI176)))</formula>
    </cfRule>
  </conditionalFormatting>
  <conditionalFormatting sqref="H176:H177">
    <cfRule type="cellIs" dxfId="65" priority="63" operator="equal">
      <formula>#REF!</formula>
    </cfRule>
  </conditionalFormatting>
  <conditionalFormatting sqref="G176:G177">
    <cfRule type="expression" dxfId="64" priority="62" stopIfTrue="1">
      <formula>G176&lt;&gt;INT(G176)</formula>
    </cfRule>
  </conditionalFormatting>
  <conditionalFormatting sqref="CI52:CI57">
    <cfRule type="containsText" dxfId="63" priority="59" operator="containsText" text="ЛОЖЬ">
      <formula>NOT(ISERROR(SEARCH("ЛОЖЬ",CI52)))</formula>
    </cfRule>
  </conditionalFormatting>
  <conditionalFormatting sqref="AJ72:AJ88">
    <cfRule type="expression" dxfId="62" priority="58" stopIfTrue="1">
      <formula>AJ72&lt;&gt;INT(AJ72)</formula>
    </cfRule>
  </conditionalFormatting>
  <conditionalFormatting sqref="AX72:AX79">
    <cfRule type="expression" dxfId="61" priority="57" stopIfTrue="1">
      <formula>AX72&lt;&gt;INT(AX72)</formula>
    </cfRule>
  </conditionalFormatting>
  <conditionalFormatting sqref="BE72:BE88">
    <cfRule type="expression" dxfId="60" priority="56" stopIfTrue="1">
      <formula>BE72&lt;&gt;INT(BE72)</formula>
    </cfRule>
  </conditionalFormatting>
  <conditionalFormatting sqref="V95">
    <cfRule type="expression" dxfId="59" priority="55" stopIfTrue="1">
      <formula>V95&lt;&gt;INT(V95)</formula>
    </cfRule>
  </conditionalFormatting>
  <conditionalFormatting sqref="AC95">
    <cfRule type="expression" dxfId="58" priority="54" stopIfTrue="1">
      <formula>AC95&lt;&gt;INT(AC95)</formula>
    </cfRule>
  </conditionalFormatting>
  <conditionalFormatting sqref="AJ95">
    <cfRule type="expression" dxfId="57" priority="53" stopIfTrue="1">
      <formula>AJ95&lt;&gt;INT(AJ95)</formula>
    </cfRule>
  </conditionalFormatting>
  <conditionalFormatting sqref="BE100">
    <cfRule type="expression" dxfId="56" priority="52" stopIfTrue="1">
      <formula>BE100&lt;&gt;INT(BE100)</formula>
    </cfRule>
  </conditionalFormatting>
  <conditionalFormatting sqref="H95">
    <cfRule type="cellIs" dxfId="55" priority="50" operator="equal">
      <formula>#REF!</formula>
    </cfRule>
  </conditionalFormatting>
  <conditionalFormatting sqref="G95">
    <cfRule type="expression" dxfId="54" priority="49" stopIfTrue="1">
      <formula>G95&lt;&gt;INT(G95)</formula>
    </cfRule>
  </conditionalFormatting>
  <conditionalFormatting sqref="H100">
    <cfRule type="cellIs" dxfId="53" priority="48" operator="equal">
      <formula>#REF!</formula>
    </cfRule>
  </conditionalFormatting>
  <conditionalFormatting sqref="G100">
    <cfRule type="expression" dxfId="52" priority="47" stopIfTrue="1">
      <formula>G100&lt;&gt;INT(G100)</formula>
    </cfRule>
  </conditionalFormatting>
  <conditionalFormatting sqref="H105">
    <cfRule type="cellIs" dxfId="51" priority="46" operator="equal">
      <formula>#REF!</formula>
    </cfRule>
  </conditionalFormatting>
  <conditionalFormatting sqref="G105">
    <cfRule type="expression" dxfId="50" priority="45" stopIfTrue="1">
      <formula>G105&lt;&gt;INT(G105)</formula>
    </cfRule>
  </conditionalFormatting>
  <conditionalFormatting sqref="BL33:BL39 BS33:BS39 G33:G39 CG33:CG39 BZ33:BZ39 AQ33:AQ39 AC33:AC39 V33:V39">
    <cfRule type="expression" dxfId="49" priority="44" stopIfTrue="1">
      <formula>G33&lt;&gt;INT(G33)</formula>
    </cfRule>
  </conditionalFormatting>
  <conditionalFormatting sqref="H33:H39">
    <cfRule type="cellIs" dxfId="48" priority="43" operator="equal">
      <formula>#REF!</formula>
    </cfRule>
  </conditionalFormatting>
  <conditionalFormatting sqref="CI35 CI37 CI33">
    <cfRule type="containsText" dxfId="47" priority="42" operator="containsText" text="ЛОЖЬ">
      <formula>NOT(ISERROR(SEARCH("ЛОЖЬ",CI33)))</formula>
    </cfRule>
  </conditionalFormatting>
  <conditionalFormatting sqref="BE33:BE39 AX33:AX39">
    <cfRule type="expression" dxfId="46" priority="41" stopIfTrue="1">
      <formula>AX33&lt;&gt;INT(AX33)</formula>
    </cfRule>
  </conditionalFormatting>
  <conditionalFormatting sqref="CI34">
    <cfRule type="containsText" dxfId="45" priority="40" operator="containsText" text="ЛОЖЬ">
      <formula>NOT(ISERROR(SEARCH("ЛОЖЬ",CI34)))</formula>
    </cfRule>
  </conditionalFormatting>
  <conditionalFormatting sqref="CI36">
    <cfRule type="containsText" dxfId="44" priority="39" operator="containsText" text="ЛОЖЬ">
      <formula>NOT(ISERROR(SEARCH("ЛОЖЬ",CI36)))</formula>
    </cfRule>
  </conditionalFormatting>
  <conditionalFormatting sqref="AJ33:AJ39">
    <cfRule type="expression" dxfId="43" priority="38" stopIfTrue="1">
      <formula>AJ33&lt;&gt;INT(AJ33)</formula>
    </cfRule>
  </conditionalFormatting>
  <conditionalFormatting sqref="CI38:CI39">
    <cfRule type="containsText" dxfId="42" priority="37" operator="containsText" text="ЛОЖЬ">
      <formula>NOT(ISERROR(SEARCH("ЛОЖЬ",CI38)))</formula>
    </cfRule>
  </conditionalFormatting>
  <conditionalFormatting sqref="BL41:BL46 BS41:BS46 G40:G46 CG40:CG46 BZ40:BZ46 AQ40:AQ46 AC40:AC46 V40:V46">
    <cfRule type="expression" dxfId="41" priority="36" stopIfTrue="1">
      <formula>G40&lt;&gt;INT(G40)</formula>
    </cfRule>
  </conditionalFormatting>
  <conditionalFormatting sqref="H40:H46">
    <cfRule type="cellIs" dxfId="40" priority="35" operator="equal">
      <formula>#REF!</formula>
    </cfRule>
  </conditionalFormatting>
  <conditionalFormatting sqref="CI42 CI44 CI40">
    <cfRule type="containsText" dxfId="39" priority="34" operator="containsText" text="ЛОЖЬ">
      <formula>NOT(ISERROR(SEARCH("ЛОЖЬ",CI40)))</formula>
    </cfRule>
  </conditionalFormatting>
  <conditionalFormatting sqref="BE40:BE46 AX41:AX46">
    <cfRule type="expression" dxfId="38" priority="33" stopIfTrue="1">
      <formula>AX40&lt;&gt;INT(AX40)</formula>
    </cfRule>
  </conditionalFormatting>
  <conditionalFormatting sqref="CI41">
    <cfRule type="containsText" dxfId="37" priority="32" operator="containsText" text="ЛОЖЬ">
      <formula>NOT(ISERROR(SEARCH("ЛОЖЬ",CI41)))</formula>
    </cfRule>
  </conditionalFormatting>
  <conditionalFormatting sqref="CI43">
    <cfRule type="containsText" dxfId="36" priority="31" operator="containsText" text="ЛОЖЬ">
      <formula>NOT(ISERROR(SEARCH("ЛОЖЬ",CI43)))</formula>
    </cfRule>
  </conditionalFormatting>
  <conditionalFormatting sqref="AJ40:AJ46">
    <cfRule type="expression" dxfId="35" priority="30" stopIfTrue="1">
      <formula>AJ40&lt;&gt;INT(AJ40)</formula>
    </cfRule>
  </conditionalFormatting>
  <conditionalFormatting sqref="CI45:CI46">
    <cfRule type="containsText" dxfId="34" priority="29" operator="containsText" text="ЛОЖЬ">
      <formula>NOT(ISERROR(SEARCH("ЛОЖЬ",CI45)))</formula>
    </cfRule>
  </conditionalFormatting>
  <conditionalFormatting sqref="H27">
    <cfRule type="cellIs" dxfId="33" priority="14" operator="equal">
      <formula>#REF!</formula>
    </cfRule>
  </conditionalFormatting>
  <conditionalFormatting sqref="V13:V22 AC13:AC22 AQ13:AQ22 BZ13:BZ22 CG13:CG22 G13:G22 BS13:BS22 BL13:BL22">
    <cfRule type="expression" dxfId="32" priority="28" stopIfTrue="1">
      <formula>G13&lt;&gt;INT(G13)</formula>
    </cfRule>
  </conditionalFormatting>
  <conditionalFormatting sqref="H13:H22">
    <cfRule type="cellIs" dxfId="31" priority="27" operator="equal">
      <formula>#REF!</formula>
    </cfRule>
  </conditionalFormatting>
  <conditionalFormatting sqref="CI13 CI15:CI19 CI22">
    <cfRule type="containsText" dxfId="30" priority="26" operator="containsText" text="ЛОЖЬ">
      <formula>NOT(ISERROR(SEARCH("ЛОЖЬ",CI13)))</formula>
    </cfRule>
  </conditionalFormatting>
  <conditionalFormatting sqref="AX13:AX22 BE13:BE22">
    <cfRule type="expression" dxfId="29" priority="25" stopIfTrue="1">
      <formula>AX13&lt;&gt;INT(AX13)</formula>
    </cfRule>
  </conditionalFormatting>
  <conditionalFormatting sqref="CI14">
    <cfRule type="containsText" dxfId="28" priority="24" operator="containsText" text="ЛОЖЬ">
      <formula>NOT(ISERROR(SEARCH("ЛОЖЬ",CI14)))</formula>
    </cfRule>
  </conditionalFormatting>
  <conditionalFormatting sqref="CI20">
    <cfRule type="containsText" dxfId="27" priority="23" operator="containsText" text="ЛОЖЬ">
      <formula>NOT(ISERROR(SEARCH("ЛОЖЬ",CI20)))</formula>
    </cfRule>
  </conditionalFormatting>
  <conditionalFormatting sqref="CI21">
    <cfRule type="containsText" dxfId="26" priority="22" operator="containsText" text="ЛОЖЬ">
      <formula>NOT(ISERROR(SEARCH("ЛОЖЬ",CI21)))</formula>
    </cfRule>
  </conditionalFormatting>
  <conditionalFormatting sqref="AJ13:AJ22">
    <cfRule type="expression" dxfId="25" priority="21" stopIfTrue="1">
      <formula>AJ13&lt;&gt;INT(AJ13)</formula>
    </cfRule>
  </conditionalFormatting>
  <conditionalFormatting sqref="V25 AC25 AQ25 BZ25 CG25 G25 BS25 BL25">
    <cfRule type="expression" dxfId="24" priority="20" stopIfTrue="1">
      <formula>G25&lt;&gt;INT(G25)</formula>
    </cfRule>
  </conditionalFormatting>
  <conditionalFormatting sqref="H25">
    <cfRule type="cellIs" dxfId="23" priority="19" operator="equal">
      <formula>#REF!</formula>
    </cfRule>
  </conditionalFormatting>
  <conditionalFormatting sqref="CI25">
    <cfRule type="containsText" dxfId="22" priority="18" operator="containsText" text="ЛОЖЬ">
      <formula>NOT(ISERROR(SEARCH("ЛОЖЬ",CI25)))</formula>
    </cfRule>
  </conditionalFormatting>
  <conditionalFormatting sqref="AX25 BE25">
    <cfRule type="expression" dxfId="21" priority="17" stopIfTrue="1">
      <formula>AX25&lt;&gt;INT(AX25)</formula>
    </cfRule>
  </conditionalFormatting>
  <conditionalFormatting sqref="AJ25">
    <cfRule type="expression" dxfId="20" priority="16" stopIfTrue="1">
      <formula>AJ25&lt;&gt;INT(AJ25)</formula>
    </cfRule>
  </conditionalFormatting>
  <conditionalFormatting sqref="V27 G27">
    <cfRule type="expression" dxfId="19" priority="15" stopIfTrue="1">
      <formula>G27&lt;&gt;INT(G27)</formula>
    </cfRule>
  </conditionalFormatting>
  <conditionalFormatting sqref="BZ59 CG59">
    <cfRule type="expression" dxfId="18" priority="13" stopIfTrue="1">
      <formula>BZ59&lt;&gt;INT(BZ59)</formula>
    </cfRule>
  </conditionalFormatting>
  <conditionalFormatting sqref="BZ57 CG57">
    <cfRule type="expression" dxfId="17" priority="12" stopIfTrue="1">
      <formula>BZ57&lt;&gt;INT(BZ57)</formula>
    </cfRule>
  </conditionalFormatting>
  <conditionalFormatting sqref="BL32">
    <cfRule type="expression" dxfId="16" priority="11" stopIfTrue="1">
      <formula>BL32&lt;&gt;INT(BL32)</formula>
    </cfRule>
  </conditionalFormatting>
  <conditionalFormatting sqref="AX40">
    <cfRule type="expression" dxfId="15" priority="10" stopIfTrue="1">
      <formula>AX40&lt;&gt;INT(AX40)</formula>
    </cfRule>
  </conditionalFormatting>
  <conditionalFormatting sqref="BS40">
    <cfRule type="expression" dxfId="14" priority="9" stopIfTrue="1">
      <formula>BS40&lt;&gt;INT(BS40)</formula>
    </cfRule>
  </conditionalFormatting>
  <conditionalFormatting sqref="BL40">
    <cfRule type="expression" dxfId="13" priority="8" stopIfTrue="1">
      <formula>BL40&lt;&gt;INT(BL40)</formula>
    </cfRule>
  </conditionalFormatting>
  <conditionalFormatting sqref="BS53 BL53">
    <cfRule type="expression" dxfId="12" priority="7" stopIfTrue="1">
      <formula>BL53&lt;&gt;INT(BL53)</formula>
    </cfRule>
  </conditionalFormatting>
  <conditionalFormatting sqref="BL58">
    <cfRule type="expression" dxfId="11" priority="6" stopIfTrue="1">
      <formula>BL58&lt;&gt;INT(BL58)</formula>
    </cfRule>
  </conditionalFormatting>
  <conditionalFormatting sqref="AX45">
    <cfRule type="expression" dxfId="10" priority="5" stopIfTrue="1">
      <formula>AX45&lt;&gt;INT(AX45)</formula>
    </cfRule>
  </conditionalFormatting>
  <conditionalFormatting sqref="BL56">
    <cfRule type="expression" dxfId="9" priority="4" stopIfTrue="1">
      <formula>BL56&lt;&gt;INT(BL56)</formula>
    </cfRule>
  </conditionalFormatting>
  <conditionalFormatting sqref="BS56">
    <cfRule type="expression" dxfId="8" priority="3" stopIfTrue="1">
      <formula>BS56&lt;&gt;INT(BS56)</formula>
    </cfRule>
  </conditionalFormatting>
  <conditionalFormatting sqref="BZ62">
    <cfRule type="expression" dxfId="7" priority="2" stopIfTrue="1">
      <formula>BZ62&lt;&gt;INT(BZ62)</formula>
    </cfRule>
  </conditionalFormatting>
  <conditionalFormatting sqref="AQ152">
    <cfRule type="expression" dxfId="6" priority="1" stopIfTrue="1">
      <formula>AQ152&lt;&gt;INT(AQ152)</formula>
    </cfRule>
  </conditionalFormatting>
  <pageMargins left="0.39370078740157483" right="0.39370078740157483" top="0.39370078740157483" bottom="0.39370078740157483" header="0" footer="0"/>
  <pageSetup paperSize="9" scale="3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Y25" activeCellId="4" sqref="J25 N25 R25 U25 Y25"/>
    </sheetView>
  </sheetViews>
  <sheetFormatPr defaultRowHeight="10.5" x14ac:dyDescent="0.15"/>
  <cols>
    <col min="1" max="1" width="6.140625" style="103" customWidth="1"/>
    <col min="2" max="2" width="22.7109375" style="103" customWidth="1"/>
    <col min="3" max="4" width="9.140625" style="103"/>
    <col min="5" max="5" width="9.28515625" style="103" bestFit="1" customWidth="1"/>
    <col min="6" max="6" width="9.140625" style="103"/>
    <col min="7" max="7" width="8.5703125" style="103" bestFit="1" customWidth="1"/>
    <col min="8" max="8" width="9.140625" style="103"/>
    <col min="9" max="9" width="0.42578125" style="103" customWidth="1"/>
    <col min="10" max="10" width="9.140625" style="103"/>
    <col min="11" max="12" width="7.5703125" style="103" customWidth="1"/>
    <col min="13" max="13" width="0.42578125" style="103" customWidth="1"/>
    <col min="14" max="14" width="9.140625" style="103"/>
    <col min="15" max="16" width="7.5703125" style="103" customWidth="1"/>
    <col min="17" max="17" width="0.42578125" style="103" customWidth="1"/>
    <col min="18" max="18" width="9.140625" style="103"/>
    <col min="19" max="20" width="7.5703125" style="103" customWidth="1"/>
    <col min="21" max="21" width="9.140625" style="103"/>
    <col min="22" max="23" width="7.5703125" style="103" customWidth="1"/>
    <col min="24" max="24" width="0.42578125" style="103" customWidth="1"/>
    <col min="25" max="25" width="9.140625" style="103"/>
    <col min="26" max="26" width="8" style="103" customWidth="1"/>
    <col min="27" max="27" width="7.5703125" style="103" customWidth="1"/>
    <col min="28" max="16384" width="9.140625" style="103"/>
  </cols>
  <sheetData>
    <row r="1" spans="1:44" ht="14.25" customHeight="1" x14ac:dyDescent="0.15">
      <c r="A1" s="497"/>
      <c r="B1" s="497"/>
      <c r="C1" s="481" t="s">
        <v>155</v>
      </c>
      <c r="D1" s="482"/>
      <c r="E1" s="482"/>
      <c r="F1" s="482"/>
      <c r="G1" s="482"/>
      <c r="H1" s="483"/>
      <c r="I1" s="100"/>
      <c r="J1" s="474" t="s">
        <v>7</v>
      </c>
      <c r="K1" s="475"/>
      <c r="L1" s="476"/>
      <c r="M1" s="101"/>
      <c r="N1" s="474" t="s">
        <v>8</v>
      </c>
      <c r="O1" s="475"/>
      <c r="P1" s="476"/>
      <c r="Q1" s="102"/>
      <c r="R1" s="474" t="s">
        <v>9</v>
      </c>
      <c r="S1" s="475"/>
      <c r="T1" s="476"/>
      <c r="U1" s="474" t="s">
        <v>10</v>
      </c>
      <c r="V1" s="475"/>
      <c r="W1" s="476"/>
      <c r="X1" s="102"/>
      <c r="Y1" s="474" t="s">
        <v>11</v>
      </c>
      <c r="Z1" s="475"/>
      <c r="AA1" s="476"/>
    </row>
    <row r="2" spans="1:44" ht="12" customHeight="1" x14ac:dyDescent="0.15">
      <c r="A2" s="498"/>
      <c r="B2" s="498"/>
      <c r="C2" s="477" t="s">
        <v>156</v>
      </c>
      <c r="D2" s="477"/>
      <c r="E2" s="479"/>
      <c r="F2" s="481" t="s">
        <v>3</v>
      </c>
      <c r="G2" s="482"/>
      <c r="H2" s="483"/>
      <c r="I2" s="484"/>
      <c r="J2" s="486" t="s">
        <v>120</v>
      </c>
      <c r="K2" s="488" t="s">
        <v>19</v>
      </c>
      <c r="L2" s="488" t="s">
        <v>20</v>
      </c>
      <c r="M2" s="104"/>
      <c r="N2" s="486" t="s">
        <v>120</v>
      </c>
      <c r="O2" s="488" t="s">
        <v>21</v>
      </c>
      <c r="P2" s="488" t="s">
        <v>22</v>
      </c>
      <c r="Q2" s="484"/>
      <c r="R2" s="486" t="s">
        <v>120</v>
      </c>
      <c r="S2" s="488" t="s">
        <v>23</v>
      </c>
      <c r="T2" s="488" t="s">
        <v>24</v>
      </c>
      <c r="U2" s="486" t="s">
        <v>120</v>
      </c>
      <c r="V2" s="488" t="s">
        <v>25</v>
      </c>
      <c r="W2" s="488" t="s">
        <v>26</v>
      </c>
      <c r="X2" s="484"/>
      <c r="Y2" s="486" t="s">
        <v>120</v>
      </c>
      <c r="Z2" s="488" t="s">
        <v>27</v>
      </c>
      <c r="AA2" s="490" t="s">
        <v>28</v>
      </c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4" ht="15.75" customHeight="1" thickBot="1" x14ac:dyDescent="0.2">
      <c r="A3" s="499"/>
      <c r="B3" s="499"/>
      <c r="C3" s="478"/>
      <c r="D3" s="478"/>
      <c r="E3" s="480"/>
      <c r="F3" s="106" t="s">
        <v>157</v>
      </c>
      <c r="G3" s="106" t="s">
        <v>158</v>
      </c>
      <c r="H3" s="106" t="s">
        <v>159</v>
      </c>
      <c r="I3" s="485"/>
      <c r="J3" s="487"/>
      <c r="K3" s="489"/>
      <c r="L3" s="489"/>
      <c r="M3" s="107"/>
      <c r="N3" s="487"/>
      <c r="O3" s="489"/>
      <c r="P3" s="489"/>
      <c r="Q3" s="485"/>
      <c r="R3" s="487"/>
      <c r="S3" s="489"/>
      <c r="T3" s="489"/>
      <c r="U3" s="487"/>
      <c r="V3" s="489"/>
      <c r="W3" s="489"/>
      <c r="X3" s="485"/>
      <c r="Y3" s="487"/>
      <c r="Z3" s="489"/>
      <c r="AA3" s="490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</row>
    <row r="4" spans="1:44" s="117" customFormat="1" ht="25.5" customHeight="1" thickBot="1" x14ac:dyDescent="0.2">
      <c r="A4" s="108"/>
      <c r="B4" s="109" t="s">
        <v>160</v>
      </c>
      <c r="C4" s="110"/>
      <c r="D4" s="110"/>
      <c r="E4" s="110"/>
      <c r="F4" s="111"/>
      <c r="G4" s="111">
        <v>240</v>
      </c>
      <c r="H4" s="112">
        <f>План!G8</f>
        <v>240</v>
      </c>
      <c r="I4" s="113"/>
      <c r="J4" s="112">
        <f>SUM(K4:L4)</f>
        <v>49</v>
      </c>
      <c r="K4" s="114">
        <f>План!V8</f>
        <v>22</v>
      </c>
      <c r="L4" s="114">
        <f>План!AC8</f>
        <v>27</v>
      </c>
      <c r="M4" s="115"/>
      <c r="N4" s="112">
        <f>SUM(O4:P4)</f>
        <v>52</v>
      </c>
      <c r="O4" s="114">
        <f>План!AJ8</f>
        <v>23</v>
      </c>
      <c r="P4" s="114">
        <f>План!AQ8</f>
        <v>29</v>
      </c>
      <c r="Q4" s="115"/>
      <c r="R4" s="112">
        <f>SUM(S4:T4)</f>
        <v>45</v>
      </c>
      <c r="S4" s="114">
        <f>План!AX8</f>
        <v>19</v>
      </c>
      <c r="T4" s="114">
        <f>План!BE8</f>
        <v>26</v>
      </c>
      <c r="U4" s="112">
        <f>SUM(V4:W4)</f>
        <v>51</v>
      </c>
      <c r="V4" s="114">
        <f>План!BL8</f>
        <v>20</v>
      </c>
      <c r="W4" s="114">
        <f>План!BS8</f>
        <v>31</v>
      </c>
      <c r="X4" s="115"/>
      <c r="Y4" s="112">
        <f>SUM(Z4:AA4)</f>
        <v>43</v>
      </c>
      <c r="Z4" s="114">
        <f>План!BZ8</f>
        <v>12</v>
      </c>
      <c r="AA4" s="116">
        <f>План!CG8</f>
        <v>31</v>
      </c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s="117" customFormat="1" ht="23.25" customHeight="1" thickBot="1" x14ac:dyDescent="0.2">
      <c r="A5" s="113"/>
      <c r="B5" s="118" t="s">
        <v>161</v>
      </c>
      <c r="C5" s="119">
        <f>(H7+H10)/H4</f>
        <v>0.80833333333333335</v>
      </c>
      <c r="D5" s="119"/>
      <c r="E5" s="120"/>
      <c r="F5" s="115"/>
      <c r="G5" s="115"/>
      <c r="H5" s="121"/>
      <c r="I5" s="113"/>
      <c r="J5" s="121"/>
      <c r="K5" s="122"/>
      <c r="L5" s="122"/>
      <c r="M5" s="115"/>
      <c r="N5" s="121"/>
      <c r="O5" s="122"/>
      <c r="P5" s="122"/>
      <c r="Q5" s="115"/>
      <c r="R5" s="121"/>
      <c r="S5" s="122"/>
      <c r="T5" s="122"/>
      <c r="U5" s="121"/>
      <c r="V5" s="122"/>
      <c r="W5" s="122"/>
      <c r="X5" s="115"/>
      <c r="Y5" s="121"/>
      <c r="Z5" s="122"/>
      <c r="AA5" s="123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</row>
    <row r="6" spans="1:44" ht="21" customHeight="1" thickBot="1" x14ac:dyDescent="0.2">
      <c r="A6" s="124" t="s">
        <v>34</v>
      </c>
      <c r="B6" s="125" t="s">
        <v>35</v>
      </c>
      <c r="C6" s="126"/>
      <c r="D6" s="126"/>
      <c r="E6" s="127"/>
      <c r="F6" s="128"/>
      <c r="G6" s="115" t="s">
        <v>211</v>
      </c>
      <c r="H6" s="124">
        <f>SUM(H7:H8)</f>
        <v>207</v>
      </c>
      <c r="I6" s="129"/>
      <c r="J6" s="112">
        <f>SUM(K6:L6)</f>
        <v>49</v>
      </c>
      <c r="K6" s="114">
        <f>План!V10</f>
        <v>22</v>
      </c>
      <c r="L6" s="114">
        <f>План!AC10</f>
        <v>27</v>
      </c>
      <c r="M6" s="127"/>
      <c r="N6" s="112">
        <f>SUM(O6:P6)</f>
        <v>49</v>
      </c>
      <c r="O6" s="114">
        <f>План!AJ10</f>
        <v>23</v>
      </c>
      <c r="P6" s="114">
        <f>План!AQ10</f>
        <v>26</v>
      </c>
      <c r="Q6" s="127"/>
      <c r="R6" s="112">
        <f>SUM(S6:T6)</f>
        <v>42</v>
      </c>
      <c r="S6" s="114">
        <f>План!AX10</f>
        <v>19</v>
      </c>
      <c r="T6" s="114">
        <f>План!BE10</f>
        <v>23</v>
      </c>
      <c r="U6" s="112">
        <f>SUM(V6:W6)</f>
        <v>45</v>
      </c>
      <c r="V6" s="114">
        <f>План!BL10</f>
        <v>20</v>
      </c>
      <c r="W6" s="114">
        <f>План!BS10</f>
        <v>25</v>
      </c>
      <c r="X6" s="127"/>
      <c r="Y6" s="112">
        <f>SUM(Z6:AA6)</f>
        <v>22</v>
      </c>
      <c r="Z6" s="114">
        <f>План!BZ10</f>
        <v>12</v>
      </c>
      <c r="AA6" s="116">
        <f>План!CG10</f>
        <v>10</v>
      </c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</row>
    <row r="7" spans="1:44" ht="18.75" customHeight="1" thickBot="1" x14ac:dyDescent="0.2">
      <c r="A7" s="130" t="s">
        <v>36</v>
      </c>
      <c r="B7" s="131" t="s">
        <v>162</v>
      </c>
      <c r="C7" s="132"/>
      <c r="D7" s="132"/>
      <c r="E7" s="132"/>
      <c r="F7" s="133"/>
      <c r="G7" s="133"/>
      <c r="H7" s="130">
        <f>План!G12</f>
        <v>170</v>
      </c>
      <c r="I7" s="102"/>
      <c r="J7" s="134">
        <f t="shared" ref="J7:J8" si="0">SUM(K7:L7)</f>
        <v>43</v>
      </c>
      <c r="K7" s="135">
        <f>План!V12</f>
        <v>22</v>
      </c>
      <c r="L7" s="135">
        <f>План!AC12</f>
        <v>21</v>
      </c>
      <c r="M7" s="136"/>
      <c r="N7" s="134">
        <f t="shared" ref="N7:N9" si="1">SUM(O7:P7)</f>
        <v>49</v>
      </c>
      <c r="O7" s="135">
        <f>План!AJ12</f>
        <v>23</v>
      </c>
      <c r="P7" s="135">
        <f>План!AQ12</f>
        <v>26</v>
      </c>
      <c r="Q7" s="136"/>
      <c r="R7" s="134">
        <f t="shared" ref="R7:R9" si="2">SUM(S7:T7)</f>
        <v>29</v>
      </c>
      <c r="S7" s="135">
        <f>План!AX12</f>
        <v>14</v>
      </c>
      <c r="T7" s="135">
        <f>План!BE12</f>
        <v>15</v>
      </c>
      <c r="U7" s="134">
        <f t="shared" ref="U7:U9" si="3">SUM(V7:W7)</f>
        <v>29</v>
      </c>
      <c r="V7" s="135">
        <f>План!BL12</f>
        <v>13</v>
      </c>
      <c r="W7" s="135">
        <f>План!BS12</f>
        <v>16</v>
      </c>
      <c r="X7" s="136"/>
      <c r="Y7" s="134">
        <f t="shared" ref="Y7:Y8" si="4">SUM(Z7:AA7)</f>
        <v>20</v>
      </c>
      <c r="Z7" s="135">
        <f>План!BZ12</f>
        <v>12</v>
      </c>
      <c r="AA7" s="137">
        <f>План!CG12</f>
        <v>8</v>
      </c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1:44" s="144" customFormat="1" ht="18.75" customHeight="1" thickBot="1" x14ac:dyDescent="0.2">
      <c r="A8" s="138" t="s">
        <v>76</v>
      </c>
      <c r="B8" s="139" t="s">
        <v>136</v>
      </c>
      <c r="C8" s="140"/>
      <c r="D8" s="140"/>
      <c r="E8" s="140"/>
      <c r="F8" s="141"/>
      <c r="G8" s="141"/>
      <c r="H8" s="138">
        <f>План!G69</f>
        <v>37</v>
      </c>
      <c r="I8" s="142"/>
      <c r="J8" s="134">
        <f t="shared" si="0"/>
        <v>6</v>
      </c>
      <c r="K8" s="135">
        <f>План!V69</f>
        <v>0</v>
      </c>
      <c r="L8" s="135">
        <f>План!AC69</f>
        <v>6</v>
      </c>
      <c r="M8" s="143"/>
      <c r="N8" s="134">
        <f t="shared" si="1"/>
        <v>0</v>
      </c>
      <c r="O8" s="135">
        <f>План!AJ69</f>
        <v>0</v>
      </c>
      <c r="P8" s="135">
        <f>План!AQ69</f>
        <v>0</v>
      </c>
      <c r="Q8" s="143"/>
      <c r="R8" s="134">
        <f t="shared" si="2"/>
        <v>13</v>
      </c>
      <c r="S8" s="135">
        <f>План!AX69</f>
        <v>5</v>
      </c>
      <c r="T8" s="135">
        <f>План!BE69</f>
        <v>8</v>
      </c>
      <c r="U8" s="134">
        <f t="shared" si="3"/>
        <v>16</v>
      </c>
      <c r="V8" s="135">
        <f>План!BL69</f>
        <v>7</v>
      </c>
      <c r="W8" s="135">
        <f>План!BS69</f>
        <v>9</v>
      </c>
      <c r="X8" s="143"/>
      <c r="Y8" s="134">
        <f t="shared" si="4"/>
        <v>2</v>
      </c>
      <c r="Z8" s="135">
        <f>План!BZ69</f>
        <v>0</v>
      </c>
      <c r="AA8" s="137">
        <f>План!CG69</f>
        <v>2</v>
      </c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</row>
    <row r="9" spans="1:44" ht="21.75" customHeight="1" thickBot="1" x14ac:dyDescent="0.2">
      <c r="A9" s="145" t="s">
        <v>111</v>
      </c>
      <c r="B9" s="146" t="s">
        <v>112</v>
      </c>
      <c r="C9" s="132"/>
      <c r="D9" s="132"/>
      <c r="E9" s="132"/>
      <c r="F9" s="133"/>
      <c r="G9" s="147" t="s">
        <v>212</v>
      </c>
      <c r="H9" s="145">
        <f>H10+H11</f>
        <v>24</v>
      </c>
      <c r="I9" s="102"/>
      <c r="J9" s="145">
        <f>K9+L9</f>
        <v>0</v>
      </c>
      <c r="K9" s="148">
        <f>SUM(K10:K11)</f>
        <v>0</v>
      </c>
      <c r="L9" s="148">
        <f>SUM(L10:L11)</f>
        <v>0</v>
      </c>
      <c r="M9" s="136"/>
      <c r="N9" s="112">
        <f t="shared" si="1"/>
        <v>3</v>
      </c>
      <c r="O9" s="148">
        <f>SUM(O10:O11)</f>
        <v>0</v>
      </c>
      <c r="P9" s="148">
        <f>SUM(P10:P11)</f>
        <v>3</v>
      </c>
      <c r="Q9" s="136"/>
      <c r="R9" s="112">
        <f t="shared" si="2"/>
        <v>3</v>
      </c>
      <c r="S9" s="148">
        <f>SUM(S10:S11)</f>
        <v>0</v>
      </c>
      <c r="T9" s="148">
        <f>SUM(T10:T11)</f>
        <v>3</v>
      </c>
      <c r="U9" s="112">
        <f t="shared" si="3"/>
        <v>0</v>
      </c>
      <c r="V9" s="148">
        <f>SUM(V10:V11)</f>
        <v>0</v>
      </c>
      <c r="W9" s="148">
        <f>SUM(W10:W11)</f>
        <v>0</v>
      </c>
      <c r="X9" s="136"/>
      <c r="Y9" s="149">
        <f>Z9+AA9</f>
        <v>12</v>
      </c>
      <c r="Z9" s="148">
        <f>SUM(Z10:Z11)</f>
        <v>0</v>
      </c>
      <c r="AA9" s="150">
        <f>SUM(AA10:AA11)</f>
        <v>12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</row>
    <row r="10" spans="1:44" ht="18.75" customHeight="1" x14ac:dyDescent="0.15">
      <c r="A10" s="130" t="s">
        <v>163</v>
      </c>
      <c r="B10" s="131" t="s">
        <v>162</v>
      </c>
      <c r="C10" s="132"/>
      <c r="D10" s="132"/>
      <c r="E10" s="132"/>
      <c r="F10" s="133"/>
      <c r="G10" s="147"/>
      <c r="H10" s="151">
        <f>План!G149</f>
        <v>24</v>
      </c>
      <c r="I10" s="102"/>
      <c r="J10" s="130"/>
      <c r="K10" s="148"/>
      <c r="L10" s="148"/>
      <c r="M10" s="136"/>
      <c r="N10" s="130"/>
      <c r="P10" s="148">
        <f>План!AQ149</f>
        <v>3</v>
      </c>
      <c r="Q10" s="136"/>
      <c r="R10" s="130"/>
      <c r="S10" s="148"/>
      <c r="T10" s="148">
        <f>План!BE149</f>
        <v>3</v>
      </c>
      <c r="U10" s="130"/>
      <c r="V10" s="148"/>
      <c r="W10" s="148"/>
      <c r="X10" s="136"/>
      <c r="Y10" s="130"/>
      <c r="Z10" s="148"/>
      <c r="AA10" s="152">
        <f>План!CG149</f>
        <v>12</v>
      </c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</row>
    <row r="11" spans="1:44" s="144" customFormat="1" ht="18.75" customHeight="1" thickBot="1" x14ac:dyDescent="0.2">
      <c r="A11" s="138" t="s">
        <v>164</v>
      </c>
      <c r="B11" s="139" t="s">
        <v>136</v>
      </c>
      <c r="C11" s="140"/>
      <c r="D11" s="140"/>
      <c r="E11" s="140"/>
      <c r="F11" s="141"/>
      <c r="G11" s="153"/>
      <c r="H11" s="138"/>
      <c r="I11" s="142"/>
      <c r="J11" s="138"/>
      <c r="K11" s="123"/>
      <c r="L11" s="123"/>
      <c r="M11" s="143"/>
      <c r="N11" s="138"/>
      <c r="O11" s="123"/>
      <c r="P11" s="123"/>
      <c r="Q11" s="143"/>
      <c r="R11" s="138"/>
      <c r="S11" s="123"/>
      <c r="T11" s="123"/>
      <c r="U11" s="138"/>
      <c r="V11" s="123"/>
      <c r="W11" s="123"/>
      <c r="X11" s="143"/>
      <c r="Y11" s="138"/>
      <c r="Z11" s="123"/>
      <c r="AA11" s="123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</row>
    <row r="12" spans="1:44" ht="27" customHeight="1" x14ac:dyDescent="0.15">
      <c r="A12" s="124" t="s">
        <v>121</v>
      </c>
      <c r="B12" s="154" t="s">
        <v>122</v>
      </c>
      <c r="C12" s="155"/>
      <c r="D12" s="155"/>
      <c r="E12" s="155"/>
      <c r="F12" s="128"/>
      <c r="G12" s="156" t="s">
        <v>213</v>
      </c>
      <c r="H12" s="124">
        <f>H13</f>
        <v>9</v>
      </c>
      <c r="I12" s="129"/>
      <c r="J12" s="124"/>
      <c r="K12" s="157"/>
      <c r="L12" s="157"/>
      <c r="M12" s="127"/>
      <c r="N12" s="124"/>
      <c r="O12" s="157"/>
      <c r="P12" s="157"/>
      <c r="Q12" s="127"/>
      <c r="R12" s="124"/>
      <c r="S12" s="157"/>
      <c r="T12" s="157"/>
      <c r="U12" s="124"/>
      <c r="V12" s="157"/>
      <c r="W12" s="157"/>
      <c r="X12" s="127"/>
      <c r="Y12" s="158">
        <f>Z12+AA12</f>
        <v>9</v>
      </c>
      <c r="Z12" s="157"/>
      <c r="AA12" s="150">
        <f>План!CG168</f>
        <v>9</v>
      </c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</row>
    <row r="13" spans="1:44" ht="18.75" customHeight="1" x14ac:dyDescent="0.15">
      <c r="A13" s="130" t="s">
        <v>165</v>
      </c>
      <c r="B13" s="131" t="s">
        <v>128</v>
      </c>
      <c r="C13" s="132"/>
      <c r="D13" s="132"/>
      <c r="E13" s="132"/>
      <c r="F13" s="133"/>
      <c r="G13" s="147"/>
      <c r="H13" s="130">
        <f>План!G168</f>
        <v>9</v>
      </c>
      <c r="I13" s="102"/>
      <c r="J13" s="130"/>
      <c r="K13" s="148"/>
      <c r="L13" s="148"/>
      <c r="M13" s="136"/>
      <c r="N13" s="130"/>
      <c r="O13" s="148"/>
      <c r="P13" s="148"/>
      <c r="Q13" s="136"/>
      <c r="R13" s="130"/>
      <c r="S13" s="148"/>
      <c r="T13" s="148"/>
      <c r="U13" s="130"/>
      <c r="V13" s="148"/>
      <c r="W13" s="148"/>
      <c r="X13" s="136"/>
      <c r="Y13" s="130"/>
      <c r="Z13" s="148"/>
      <c r="AA13" s="152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</row>
    <row r="14" spans="1:44" s="144" customFormat="1" ht="18.75" customHeight="1" thickBot="1" x14ac:dyDescent="0.2">
      <c r="A14" s="138"/>
      <c r="B14" s="139"/>
      <c r="C14" s="140"/>
      <c r="D14" s="140"/>
      <c r="E14" s="140"/>
      <c r="F14" s="141"/>
      <c r="G14" s="141"/>
      <c r="H14" s="138"/>
      <c r="I14" s="142"/>
      <c r="J14" s="138"/>
      <c r="K14" s="123"/>
      <c r="L14" s="123"/>
      <c r="M14" s="143"/>
      <c r="N14" s="138"/>
      <c r="O14" s="123"/>
      <c r="P14" s="123"/>
      <c r="Q14" s="143"/>
      <c r="R14" s="138"/>
      <c r="S14" s="123"/>
      <c r="T14" s="123"/>
      <c r="U14" s="138"/>
      <c r="V14" s="123"/>
      <c r="W14" s="123"/>
      <c r="X14" s="143"/>
      <c r="Y14" s="138"/>
      <c r="Z14" s="123"/>
      <c r="AA14" s="123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</row>
    <row r="15" spans="1:44" ht="21.75" customHeight="1" x14ac:dyDescent="0.15">
      <c r="A15" s="124" t="s">
        <v>126</v>
      </c>
      <c r="B15" s="125" t="s">
        <v>127</v>
      </c>
      <c r="C15" s="155"/>
      <c r="D15" s="155"/>
      <c r="E15" s="155"/>
      <c r="F15" s="128"/>
      <c r="G15" s="128"/>
      <c r="H15" s="124"/>
      <c r="I15" s="129"/>
      <c r="J15" s="124"/>
      <c r="K15" s="157"/>
      <c r="L15" s="157"/>
      <c r="M15" s="127"/>
      <c r="N15" s="124"/>
      <c r="O15" s="157"/>
      <c r="P15" s="157"/>
      <c r="Q15" s="127"/>
      <c r="R15" s="124"/>
      <c r="S15" s="157"/>
      <c r="T15" s="157"/>
      <c r="U15" s="124"/>
      <c r="V15" s="157"/>
      <c r="W15" s="157"/>
      <c r="X15" s="127"/>
      <c r="Y15" s="124"/>
      <c r="Z15" s="157"/>
      <c r="AA15" s="157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</row>
    <row r="16" spans="1:44" ht="4.5" customHeight="1" x14ac:dyDescent="0.15">
      <c r="A16" s="492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44" ht="12" customHeight="1" x14ac:dyDescent="0.15">
      <c r="A17" s="494"/>
      <c r="B17" s="490" t="s">
        <v>166</v>
      </c>
      <c r="C17" s="495" t="s">
        <v>167</v>
      </c>
      <c r="D17" s="495"/>
      <c r="E17" s="495"/>
      <c r="F17" s="495"/>
      <c r="G17" s="495"/>
      <c r="H17" s="136"/>
      <c r="I17" s="102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</row>
    <row r="18" spans="1:44" ht="12" customHeight="1" x14ac:dyDescent="0.15">
      <c r="A18" s="494"/>
      <c r="B18" s="490"/>
      <c r="C18" s="495" t="s">
        <v>168</v>
      </c>
      <c r="D18" s="495"/>
      <c r="E18" s="495"/>
      <c r="F18" s="495"/>
      <c r="G18" s="495"/>
      <c r="H18" s="159"/>
      <c r="I18" s="102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</row>
    <row r="19" spans="1:44" ht="4.5" customHeight="1" x14ac:dyDescent="0.15">
      <c r="A19" s="494"/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</row>
    <row r="20" spans="1:44" ht="24" customHeight="1" x14ac:dyDescent="0.15">
      <c r="A20" s="494"/>
      <c r="B20" s="160" t="s">
        <v>169</v>
      </c>
      <c r="C20" s="496" t="s">
        <v>170</v>
      </c>
      <c r="D20" s="496"/>
      <c r="E20" s="496"/>
      <c r="F20" s="496"/>
      <c r="G20" s="496"/>
      <c r="H20" s="161"/>
      <c r="I20" s="162"/>
      <c r="J20" s="163"/>
      <c r="K20" s="192">
        <f>SUM(План!P10:R10)/План!V3/4</f>
        <v>3.8333333333333335</v>
      </c>
      <c r="L20" s="192">
        <f>SUM(План!W10:Y10)/План!AC3/4</f>
        <v>4.5</v>
      </c>
      <c r="M20" s="162"/>
      <c r="N20" s="163"/>
      <c r="O20" s="192">
        <f>SUM(План!AD10:AF10)/План!AJ3/4</f>
        <v>4.5</v>
      </c>
      <c r="P20" s="192">
        <f>SUM(План!AK10:AM10)/План!AQ3/4</f>
        <v>5.117647058823529</v>
      </c>
      <c r="Q20" s="162"/>
      <c r="R20" s="163"/>
      <c r="S20" s="192">
        <f>SUM(План!AR10:AT10)/План!AX3/4</f>
        <v>4.9285714285714288</v>
      </c>
      <c r="T20" s="192">
        <f>SUM(План!AY10:BA10)/План!BE3/4</f>
        <v>4.6470588235294121</v>
      </c>
      <c r="U20" s="163"/>
      <c r="V20" s="192">
        <f>SUM(План!BF10:BH10)/План!BL3/4</f>
        <v>5.1428571428571432</v>
      </c>
      <c r="W20" s="192">
        <f>SUM(План!BM10:BO10)/План!BS3/4</f>
        <v>4.8666666666666663</v>
      </c>
      <c r="X20" s="161"/>
      <c r="Y20" s="163"/>
      <c r="Z20" s="192">
        <f>SUM(План!BT10:BV10)/План!BZ3/4</f>
        <v>2.8214285714285716</v>
      </c>
      <c r="AA20" s="192">
        <f>SUM(План!CA10:CC10)/План!CG3/4</f>
        <v>4.5</v>
      </c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</row>
    <row r="21" spans="1:44" ht="23.25" customHeight="1" x14ac:dyDescent="0.15">
      <c r="A21" s="494"/>
      <c r="B21" s="164"/>
      <c r="C21" s="496" t="s">
        <v>171</v>
      </c>
      <c r="D21" s="496"/>
      <c r="E21" s="496"/>
      <c r="F21" s="496"/>
      <c r="G21" s="496"/>
      <c r="H21" s="161"/>
      <c r="I21" s="162"/>
      <c r="J21" s="163"/>
      <c r="K21" s="161"/>
      <c r="L21" s="161"/>
      <c r="M21" s="162"/>
      <c r="N21" s="163"/>
      <c r="O21" s="161"/>
      <c r="P21" s="161"/>
      <c r="Q21" s="162"/>
      <c r="R21" s="163"/>
      <c r="S21" s="161"/>
      <c r="T21" s="161"/>
      <c r="U21" s="163"/>
      <c r="V21" s="161"/>
      <c r="W21" s="161"/>
      <c r="X21" s="161"/>
      <c r="Y21" s="163"/>
      <c r="Z21" s="161"/>
      <c r="AA21" s="161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</row>
    <row r="22" spans="1:44" s="132" customFormat="1" ht="17.25" customHeight="1" x14ac:dyDescent="0.15">
      <c r="A22" s="494"/>
      <c r="B22" s="165"/>
      <c r="C22" s="496" t="s">
        <v>172</v>
      </c>
      <c r="D22" s="496"/>
      <c r="E22" s="496"/>
      <c r="F22" s="496"/>
      <c r="G22" s="496"/>
      <c r="H22" s="161"/>
      <c r="I22" s="162"/>
      <c r="J22" s="163"/>
      <c r="K22" s="161"/>
      <c r="L22" s="161"/>
      <c r="M22" s="162"/>
      <c r="N22" s="163"/>
      <c r="O22" s="161"/>
      <c r="P22" s="161"/>
      <c r="Q22" s="162"/>
      <c r="R22" s="163"/>
      <c r="S22" s="161"/>
      <c r="T22" s="161"/>
      <c r="U22" s="163"/>
      <c r="V22" s="161"/>
      <c r="W22" s="161"/>
      <c r="X22" s="161"/>
      <c r="Y22" s="163"/>
      <c r="Z22" s="161"/>
      <c r="AA22" s="161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</row>
    <row r="23" spans="1:44" s="168" customFormat="1" ht="4.5" customHeight="1" thickBot="1" x14ac:dyDescent="0.2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</row>
    <row r="24" spans="1:44" ht="18.75" customHeight="1" x14ac:dyDescent="0.25">
      <c r="A24" s="500"/>
      <c r="B24" s="489" t="s">
        <v>173</v>
      </c>
      <c r="C24" s="502" t="s">
        <v>174</v>
      </c>
      <c r="D24" s="502"/>
      <c r="E24" s="502"/>
      <c r="F24" s="502"/>
      <c r="G24" s="502"/>
      <c r="H24" s="502"/>
      <c r="I24" s="129"/>
      <c r="J24" s="169">
        <f>K24+L24</f>
        <v>6</v>
      </c>
      <c r="K24" s="170">
        <v>3</v>
      </c>
      <c r="L24" s="170">
        <v>3</v>
      </c>
      <c r="M24" s="171"/>
      <c r="N24" s="172">
        <f>O24+P24</f>
        <v>7</v>
      </c>
      <c r="O24" s="170">
        <v>2</v>
      </c>
      <c r="P24" s="170">
        <v>5</v>
      </c>
      <c r="Q24" s="171"/>
      <c r="R24" s="172">
        <f>S24+T24</f>
        <v>7</v>
      </c>
      <c r="S24" s="170">
        <v>4</v>
      </c>
      <c r="T24" s="170">
        <v>3</v>
      </c>
      <c r="U24" s="172">
        <f>V24+W24</f>
        <v>7</v>
      </c>
      <c r="V24" s="170">
        <v>2</v>
      </c>
      <c r="W24" s="170">
        <v>5</v>
      </c>
      <c r="X24" s="171"/>
      <c r="Y24" s="172">
        <f>Z24+AA24</f>
        <v>4</v>
      </c>
      <c r="Z24" s="170">
        <v>2</v>
      </c>
      <c r="AA24" s="170">
        <v>2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44" ht="18.75" customHeight="1" x14ac:dyDescent="0.25">
      <c r="A25" s="501"/>
      <c r="B25" s="490"/>
      <c r="C25" s="495" t="s">
        <v>175</v>
      </c>
      <c r="D25" s="495"/>
      <c r="E25" s="495"/>
      <c r="F25" s="495"/>
      <c r="G25" s="495"/>
      <c r="H25" s="495"/>
      <c r="I25" s="102"/>
      <c r="J25" s="169">
        <f t="shared" ref="J25:J27" si="5">K25+L25</f>
        <v>13</v>
      </c>
      <c r="K25" s="173">
        <v>7</v>
      </c>
      <c r="L25" s="173">
        <v>6</v>
      </c>
      <c r="M25" s="174"/>
      <c r="N25" s="172">
        <f t="shared" ref="N25:N27" si="6">O25+P25</f>
        <v>11</v>
      </c>
      <c r="O25" s="173">
        <v>6</v>
      </c>
      <c r="P25" s="173">
        <v>5</v>
      </c>
      <c r="Q25" s="174"/>
      <c r="R25" s="172">
        <f t="shared" ref="R25:R27" si="7">S25+T25</f>
        <v>9</v>
      </c>
      <c r="S25" s="173">
        <v>4</v>
      </c>
      <c r="T25" s="173">
        <v>5</v>
      </c>
      <c r="U25" s="172">
        <f t="shared" ref="U25:U27" si="8">V25+W25</f>
        <v>7</v>
      </c>
      <c r="V25" s="173">
        <v>4</v>
      </c>
      <c r="W25" s="173">
        <v>3</v>
      </c>
      <c r="X25" s="174"/>
      <c r="Y25" s="172">
        <f t="shared" ref="Y25:Y27" si="9">Z25+AA25</f>
        <v>5</v>
      </c>
      <c r="Z25" s="173">
        <v>2</v>
      </c>
      <c r="AA25" s="173">
        <v>3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</row>
    <row r="26" spans="1:44" ht="18.75" customHeight="1" x14ac:dyDescent="0.25">
      <c r="A26" s="501"/>
      <c r="B26" s="490"/>
      <c r="C26" s="495" t="s">
        <v>176</v>
      </c>
      <c r="D26" s="495"/>
      <c r="E26" s="495"/>
      <c r="F26" s="495"/>
      <c r="G26" s="495"/>
      <c r="H26" s="495"/>
      <c r="I26" s="102"/>
      <c r="J26" s="169">
        <f t="shared" si="5"/>
        <v>1</v>
      </c>
      <c r="K26" s="173"/>
      <c r="L26" s="173">
        <v>1</v>
      </c>
      <c r="M26" s="174"/>
      <c r="N26" s="172">
        <f t="shared" si="6"/>
        <v>0</v>
      </c>
      <c r="O26" s="173"/>
      <c r="P26" s="173"/>
      <c r="Q26" s="174"/>
      <c r="R26" s="172">
        <f t="shared" si="7"/>
        <v>0</v>
      </c>
      <c r="S26" s="173"/>
      <c r="T26" s="173"/>
      <c r="U26" s="172">
        <f t="shared" si="8"/>
        <v>0</v>
      </c>
      <c r="V26" s="173"/>
      <c r="W26" s="173"/>
      <c r="X26" s="174"/>
      <c r="Y26" s="172">
        <f t="shared" si="9"/>
        <v>0</v>
      </c>
      <c r="Z26" s="173"/>
      <c r="AA26" s="173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</row>
    <row r="27" spans="1:44" ht="18.75" customHeight="1" x14ac:dyDescent="0.25">
      <c r="A27" s="501"/>
      <c r="B27" s="490"/>
      <c r="C27" s="495" t="s">
        <v>177</v>
      </c>
      <c r="D27" s="495"/>
      <c r="E27" s="495"/>
      <c r="F27" s="495"/>
      <c r="G27" s="495"/>
      <c r="H27" s="495"/>
      <c r="I27" s="102"/>
      <c r="J27" s="169">
        <f t="shared" si="5"/>
        <v>2</v>
      </c>
      <c r="K27" s="173">
        <v>1</v>
      </c>
      <c r="L27" s="173">
        <v>1</v>
      </c>
      <c r="M27" s="174"/>
      <c r="N27" s="172">
        <f t="shared" si="6"/>
        <v>2</v>
      </c>
      <c r="O27" s="173">
        <v>1</v>
      </c>
      <c r="P27" s="173">
        <v>1</v>
      </c>
      <c r="Q27" s="174"/>
      <c r="R27" s="172">
        <f t="shared" si="7"/>
        <v>2</v>
      </c>
      <c r="S27" s="173">
        <v>1</v>
      </c>
      <c r="T27" s="173">
        <v>1</v>
      </c>
      <c r="U27" s="172">
        <f t="shared" si="8"/>
        <v>0</v>
      </c>
      <c r="V27" s="173"/>
      <c r="W27" s="173"/>
      <c r="X27" s="174"/>
      <c r="Y27" s="172">
        <f t="shared" si="9"/>
        <v>1</v>
      </c>
      <c r="Z27" s="173">
        <v>1</v>
      </c>
      <c r="AA27" s="173"/>
    </row>
    <row r="28" spans="1:44" ht="18.75" customHeight="1" x14ac:dyDescent="0.25">
      <c r="A28" s="501"/>
      <c r="B28" s="490"/>
      <c r="C28" s="495" t="s">
        <v>178</v>
      </c>
      <c r="D28" s="495"/>
      <c r="E28" s="495"/>
      <c r="F28" s="495"/>
      <c r="G28" s="495"/>
      <c r="H28" s="495"/>
      <c r="I28" s="102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30" spans="1:44" ht="94.5" x14ac:dyDescent="0.15">
      <c r="B30" s="285" t="s">
        <v>374</v>
      </c>
      <c r="C30" s="286">
        <f>SUM(План!J10:M10)/План!H10</f>
        <v>0.41948470209339772</v>
      </c>
    </row>
  </sheetData>
  <mergeCells count="50">
    <mergeCell ref="A24:A28"/>
    <mergeCell ref="B24:B28"/>
    <mergeCell ref="C24:H24"/>
    <mergeCell ref="C25:H25"/>
    <mergeCell ref="C26:H26"/>
    <mergeCell ref="C27:H27"/>
    <mergeCell ref="C28:H28"/>
    <mergeCell ref="X2:X3"/>
    <mergeCell ref="Y2:Y3"/>
    <mergeCell ref="Z2:Z3"/>
    <mergeCell ref="O2:O3"/>
    <mergeCell ref="P2:P3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 </vt:lpstr>
      <vt:lpstr>График</vt:lpstr>
      <vt:lpstr>План</vt:lpstr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2022-02-16T08:13:33Z</dcterms:modified>
</cp:coreProperties>
</file>